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hannel KPIs" sheetId="2" state="visible" r:id="rId2"/>
    <sheet xmlns:r="http://schemas.openxmlformats.org/officeDocument/2006/relationships" name="Top posts" sheetId="3" state="visible" r:id="rId3"/>
    <sheet xmlns:r="http://schemas.openxmlformats.org/officeDocument/2006/relationships" name="Paid social" sheetId="4" state="visible" r:id="rId4"/>
    <sheet xmlns:r="http://schemas.openxmlformats.org/officeDocument/2006/relationships" name="Actions next month" sheetId="5" state="visible" r:id="rId5"/>
    <sheet xmlns:r="http://schemas.openxmlformats.org/officeDocument/2006/relationships" name="How to us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+#,##0;-#,##0;0"/>
    <numFmt numFmtId="165" formatCode="0.0%"/>
    <numFmt numFmtId="166" formatCode="+0.0%;-0.0%;0.0%"/>
    <numFmt numFmtId="167" formatCode="+0.00%&quot; pts&quot;;-0.00%&quot; pts&quot;;0.00%&quot; pts&quot;"/>
    <numFmt numFmtId="168" formatCode="&quot;£&quot;#,##0.00"/>
    <numFmt numFmtId="169" formatCode="0.00&quot;x&quot;"/>
    <numFmt numFmtId="170" formatCode="+&quot;£&quot;#,##0.00;-&quot;£&quot;#,##0.00;&quot;£&quot;0.00"/>
    <numFmt numFmtId="171" formatCode="+0.00&quot;x&quot;;-0.00&quot;x&quot;;0.00&quot;x&quot;"/>
  </numFmts>
  <fonts count="8">
    <font>
      <name val="Calibri"/>
      <family val="2"/>
      <color theme="1"/>
      <sz val="11"/>
      <scheme val="minor"/>
    </font>
    <font>
      <name val="Calibri"/>
      <b val="1"/>
      <color rgb="00252182"/>
      <sz val="18"/>
    </font>
    <font>
      <name val="Calibri"/>
      <i val="1"/>
      <color rgb="004B5563"/>
      <sz val="10"/>
    </font>
    <font>
      <name val="Calibri"/>
      <b val="1"/>
      <color rgb="008A4B00"/>
      <sz val="10"/>
    </font>
    <font>
      <name val="Calibri"/>
      <b val="1"/>
      <color rgb="00252182"/>
      <sz val="12"/>
    </font>
    <font>
      <name val="Calibri"/>
      <b val="1"/>
      <color rgb="00FFFFFF"/>
      <sz val="11"/>
    </font>
    <font>
      <name val="Calibri"/>
      <b val="1"/>
    </font>
    <font>
      <name val="Calibri"/>
      <color rgb="001F3FBF"/>
    </font>
  </fonts>
  <fills count="7">
    <fill>
      <patternFill/>
    </fill>
    <fill>
      <patternFill patternType="gray125"/>
    </fill>
    <fill>
      <patternFill patternType="solid">
        <fgColor rgb="00F5EBDD"/>
      </patternFill>
    </fill>
    <fill>
      <patternFill patternType="solid">
        <fgColor rgb="006230DD"/>
      </patternFill>
    </fill>
    <fill>
      <patternFill patternType="solid">
        <fgColor rgb="00F3ECFF"/>
      </patternFill>
    </fill>
    <fill>
      <patternFill patternType="solid">
        <fgColor rgb="00FFF8DC"/>
      </patternFill>
    </fill>
    <fill>
      <patternFill patternType="solid">
        <fgColor rgb="00E6DDFB"/>
      </patternFill>
    </fill>
  </fills>
  <borders count="6">
    <border>
      <left/>
      <right/>
      <top/>
      <bottom/>
      <diagonal/>
    </border>
    <border>
      <left style="thin">
        <color rgb="00D9D3EC"/>
      </left>
      <right style="thin">
        <color rgb="00D9D3EC"/>
      </right>
      <top style="thin">
        <color rgb="00D9D3EC"/>
      </top>
      <bottom style="thin">
        <color rgb="00D9D3EC"/>
      </bottom>
    </border>
    <border>
      <left/>
      <right/>
      <top style="thin">
        <color rgb="00D9D3EC"/>
      </top>
      <bottom/>
      <diagonal/>
    </border>
    <border>
      <left/>
      <right style="thin">
        <color rgb="00D9D3EC"/>
      </right>
      <top style="thin">
        <color rgb="00D9D3EC"/>
      </top>
      <bottom/>
      <diagonal/>
    </border>
    <border>
      <left/>
      <right/>
      <top style="thin">
        <color rgb="00D9D3EC"/>
      </top>
      <bottom style="thin">
        <color rgb="00D9D3EC"/>
      </bottom>
      <diagonal/>
    </border>
    <border>
      <left/>
      <right style="thin">
        <color rgb="00D9D3EC"/>
      </right>
      <top style="thin">
        <color rgb="00D9D3EC"/>
      </top>
      <bottom style="thin">
        <color rgb="00D9D3EC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6" fillId="4" borderId="1" applyAlignment="1" pivotButton="0" quotePrefix="0" xfId="0">
      <alignment vertical="top" wrapText="1"/>
    </xf>
    <xf numFmtId="0" fontId="7" fillId="5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5" fillId="3" borderId="1" applyAlignment="1" pivotButton="0" quotePrefix="0" xfId="0">
      <alignment horizontal="center" vertical="center" wrapText="1"/>
    </xf>
    <xf numFmtId="0" fontId="6" fillId="4" borderId="1" pivotButton="0" quotePrefix="0" xfId="0"/>
    <xf numFmtId="3" fontId="0" fillId="0" borderId="1" pivotButton="0" quotePrefix="0" xfId="0"/>
    <xf numFmtId="164" fontId="0" fillId="0" borderId="1" pivotButton="0" quotePrefix="0" xfId="0"/>
    <xf numFmtId="166" fontId="0" fillId="0" borderId="1" pivotButton="0" quotePrefix="0" xfId="0"/>
    <xf numFmtId="165" fontId="0" fillId="0" borderId="1" pivotButton="0" quotePrefix="0" xfId="0"/>
    <xf numFmtId="167" fontId="0" fillId="0" borderId="1" pivotButton="0" quotePrefix="0" xfId="0"/>
    <xf numFmtId="168" fontId="0" fillId="0" borderId="1" pivotButton="0" quotePrefix="0" xfId="0"/>
    <xf numFmtId="170" fontId="0" fillId="0" borderId="1" pivotButton="0" quotePrefix="0" xfId="0"/>
    <xf numFmtId="169" fontId="0" fillId="0" borderId="1" pivotButton="0" quotePrefix="0" xfId="0"/>
    <xf numFmtId="171" fontId="0" fillId="0" borderId="1" pivotButton="0" quotePrefix="0" xfId="0"/>
    <xf numFmtId="0" fontId="2" fillId="0" borderId="0" applyAlignment="1" pivotButton="0" quotePrefix="0" xfId="0">
      <alignment vertical="top" wrapText="1"/>
    </xf>
    <xf numFmtId="0" fontId="2" fillId="0" borderId="1" pivotButton="0" quotePrefix="0" xfId="0"/>
    <xf numFmtId="3" fontId="7" fillId="5" borderId="1" pivotButton="0" quotePrefix="0" xfId="0"/>
    <xf numFmtId="3" fontId="6" fillId="6" borderId="1" pivotButton="0" quotePrefix="0" xfId="0"/>
    <xf numFmtId="0" fontId="2" fillId="0" borderId="1" applyAlignment="1" pivotButton="0" quotePrefix="0" xfId="0">
      <alignment vertical="top" wrapText="1"/>
    </xf>
    <xf numFmtId="164" fontId="7" fillId="5" borderId="1" pivotButton="0" quotePrefix="0" xfId="0"/>
    <xf numFmtId="164" fontId="6" fillId="6" borderId="1" pivotButton="0" quotePrefix="0" xfId="0"/>
    <xf numFmtId="165" fontId="6" fillId="6" borderId="1" pivotButton="0" quotePrefix="0" xfId="0"/>
    <xf numFmtId="0" fontId="0" fillId="0" borderId="1" pivotButton="0" quotePrefix="0" xfId="0"/>
    <xf numFmtId="166" fontId="6" fillId="6" borderId="1" pivotButton="0" quotePrefix="0" xfId="0"/>
    <xf numFmtId="167" fontId="6" fillId="6" borderId="1" pivotButton="0" quotePrefix="0" xfId="0"/>
    <xf numFmtId="0" fontId="7" fillId="5" borderId="1" pivotButton="0" quotePrefix="0" xfId="0"/>
    <xf numFmtId="168" fontId="7" fillId="5" borderId="1" pivotButton="0" quotePrefix="0" xfId="0"/>
    <xf numFmtId="10" fontId="0" fillId="0" borderId="1" pivotButton="0" quotePrefix="0" xfId="0"/>
    <xf numFmtId="0" fontId="6" fillId="6" borderId="1" pivotButton="0" quotePrefix="0" xfId="0"/>
    <xf numFmtId="0" fontId="0" fillId="6" borderId="1" pivotButton="0" quotePrefix="0" xfId="0"/>
    <xf numFmtId="168" fontId="6" fillId="6" borderId="1" pivotButton="0" quotePrefix="0" xfId="0"/>
    <xf numFmtId="10" fontId="6" fillId="6" borderId="1" pivotButton="0" quotePrefix="0" xfId="0"/>
    <xf numFmtId="169" fontId="6" fillId="6" borderId="1" pivotButton="0" quotePrefix="0" xfId="0"/>
    <xf numFmtId="0" fontId="2" fillId="6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B42318"/>
      </font>
    </dxf>
    <dxf>
      <font>
        <color rgb="00067647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6230DD"/>
    <outlinePr summaryBelow="1" summaryRight="1"/>
    <pageSetUpPr fitToPage="1"/>
  </sheetPr>
  <dimension ref="A1:F2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  <col width="14" customWidth="1" min="4" max="4"/>
    <col width="12" customWidth="1" min="5" max="5"/>
    <col width="56" customWidth="1" min="6" max="6"/>
  </cols>
  <sheetData>
    <row r="1">
      <c r="A1" s="1" t="inlineStr">
        <is>
          <t>Social media report: [Client name]</t>
        </is>
      </c>
    </row>
    <row r="2">
      <c r="A2" s="2" t="inlineStr">
        <is>
          <t>Reporting period: [1 to 30 November 2026] vs [1 to 31 October 2026]. Prepared by: [Agency / account lead]</t>
        </is>
      </c>
    </row>
    <row r="3" ht="30" customHeight="1">
      <c r="A3" s="3" t="inlineStr">
        <is>
          <t>EXAMPLE DATA: every yellow cell holds illustrative placeholder numbers for an anonymised account. Replace them with your client's figures. Grey and purple cells are formulas.</t>
        </is>
      </c>
    </row>
    <row r="5">
      <c r="A5" s="4" t="inlineStr">
        <is>
          <t>Executive summary (write this last, read it first)</t>
        </is>
      </c>
    </row>
    <row r="6" ht="36" customHeight="1">
      <c r="A6" s="5" t="inlineStr">
        <is>
          <t>Headline result</t>
        </is>
      </c>
      <c r="B6" s="6" t="inlineStr">
        <is>
          <t>EXAMPLE: Organic reach rose 19% and link clicks rose 11% month over month, led by TikTok, where three how-to videos drove 690 new followers.</t>
        </is>
      </c>
      <c r="C6" s="7" t="n"/>
      <c r="D6" s="7" t="n"/>
      <c r="E6" s="7" t="n"/>
      <c r="F6" s="8" t="n"/>
    </row>
    <row r="7" ht="36" customHeight="1">
      <c r="A7" s="5" t="inlineStr">
        <is>
          <t>What drove it</t>
        </is>
      </c>
      <c r="B7" s="6" t="inlineStr">
        <is>
          <t>EXAMPLE: We moved two weekly Instagram carousels to short Reels with a stronger first line. Reels views rose 18% and saves rose 17%.</t>
        </is>
      </c>
      <c r="C7" s="7" t="n"/>
      <c r="D7" s="7" t="n"/>
      <c r="E7" s="7" t="n"/>
      <c r="F7" s="8" t="n"/>
    </row>
    <row r="8" ht="36" customHeight="1">
      <c r="A8" s="5" t="inlineStr">
        <is>
          <t>What did not work</t>
        </is>
      </c>
      <c r="B8" s="6" t="inlineStr">
        <is>
          <t>EXAMPLE: Facebook reach fell 7% and X engagement fell 9%. Both channels now receive repurposed content only.</t>
        </is>
      </c>
      <c r="C8" s="7" t="n"/>
      <c r="D8" s="7" t="n"/>
      <c r="E8" s="7" t="n"/>
      <c r="F8" s="8" t="n"/>
    </row>
    <row r="9" ht="36" customHeight="1">
      <c r="A9" s="5" t="inlineStr">
        <is>
          <t>Paid social in one line</t>
        </is>
      </c>
      <c r="B9" s="6" t="inlineStr">
        <is>
          <t>EXAMPLE: £4,600 spend returned 178 conversions at a blended CPA of £25.84. Blended ROAS was 2.54x, or 3.03x on sales campaigns only.</t>
        </is>
      </c>
      <c r="C9" s="7" t="n"/>
      <c r="D9" s="7" t="n"/>
      <c r="E9" s="7" t="n"/>
      <c r="F9" s="8" t="n"/>
    </row>
    <row r="10" ht="36" customHeight="1">
      <c r="A10" s="5" t="inlineStr">
        <is>
          <t>Top 3 priorities next month</t>
        </is>
      </c>
      <c r="B10" s="6" t="inlineStr">
        <is>
          <t>EXAMPLE: 1) Turn the top TikTok how-to into a paid Spark Ad. 2) Test 3 new Reel hooks. 3) Cut X to 3 posts a week and move time to LinkedIn.</t>
        </is>
      </c>
      <c r="C10" s="7" t="n"/>
      <c r="D10" s="7" t="n"/>
      <c r="E10" s="7" t="n"/>
      <c r="F10" s="8" t="n"/>
    </row>
    <row r="12">
      <c r="A12" s="4" t="inlineStr">
        <is>
          <t>Headline KPIs vs last month (linked to the other tabs)</t>
        </is>
      </c>
    </row>
    <row r="13">
      <c r="A13" s="9" t="inlineStr">
        <is>
          <t>KPI</t>
        </is>
      </c>
      <c r="B13" s="9" t="inlineStr">
        <is>
          <t>This month</t>
        </is>
      </c>
      <c r="C13" s="9" t="inlineStr">
        <is>
          <t>Last month</t>
        </is>
      </c>
      <c r="D13" s="9" t="inlineStr">
        <is>
          <t>Change</t>
        </is>
      </c>
      <c r="E13" s="9" t="inlineStr">
        <is>
          <t>% change</t>
        </is>
      </c>
      <c r="F13" s="9" t="inlineStr">
        <is>
          <t>Why it moved (one line)</t>
        </is>
      </c>
    </row>
    <row r="14">
      <c r="A14" s="10" t="inlineStr">
        <is>
          <t>Total followers (all channels)</t>
        </is>
      </c>
      <c r="B14" s="11">
        <f>'Channel KPIs'!I8</f>
        <v/>
      </c>
      <c r="C14" s="11">
        <f>'Channel KPIs'!I24</f>
        <v/>
      </c>
      <c r="D14" s="12">
        <f>B14-C14</f>
        <v/>
      </c>
      <c r="E14" s="13">
        <f>IF(C14=0,"n/a",(B14-C14)/ABS(C14))</f>
        <v/>
      </c>
      <c r="F14" s="6" t="inlineStr">
        <is>
          <t>EXAMPLE: TikTok how-to series added 690 followers.</t>
        </is>
      </c>
    </row>
    <row r="15">
      <c r="A15" s="10" t="inlineStr">
        <is>
          <t>Net follower growth</t>
        </is>
      </c>
      <c r="B15" s="12">
        <f>'Channel KPIs'!I9</f>
        <v/>
      </c>
      <c r="C15" s="12">
        <f>'Channel KPIs'!I25</f>
        <v/>
      </c>
      <c r="D15" s="12">
        <f>B15-C15</f>
        <v/>
      </c>
      <c r="E15" s="13">
        <f>IF(C15=0,"n/a",(B15-C15)/ABS(C15))</f>
        <v/>
      </c>
      <c r="F15" s="6" t="inlineStr">
        <is>
          <t>EXAMPLE: TikTok and LinkedIn up, X slightly negative.</t>
        </is>
      </c>
    </row>
    <row r="16">
      <c r="A16" s="10" t="inlineStr">
        <is>
          <t>Reach (sum of platforms)</t>
        </is>
      </c>
      <c r="B16" s="11">
        <f>'Channel KPIs'!I10</f>
        <v/>
      </c>
      <c r="C16" s="11">
        <f>'Channel KPIs'!I26</f>
        <v/>
      </c>
      <c r="D16" s="12">
        <f>B16-C16</f>
        <v/>
      </c>
      <c r="E16" s="13">
        <f>IF(C16=0,"n/a",(B16-C16)/ABS(C16))</f>
        <v/>
      </c>
      <c r="F16" s="6" t="inlineStr">
        <is>
          <t>EXAMPLE: Reels and TikTok reach up; Facebook down 7%.</t>
        </is>
      </c>
    </row>
    <row r="17">
      <c r="A17" s="10" t="inlineStr">
        <is>
          <t>Impressions / views</t>
        </is>
      </c>
      <c r="B17" s="11">
        <f>'Channel KPIs'!I11</f>
        <v/>
      </c>
      <c r="C17" s="11">
        <f>'Channel KPIs'!I27</f>
        <v/>
      </c>
      <c r="D17" s="12">
        <f>B17-C17</f>
        <v/>
      </c>
      <c r="E17" s="13">
        <f>IF(C17=0,"n/a",(B17-C17)/ABS(C17))</f>
        <v/>
      </c>
      <c r="F17" s="6" t="inlineStr">
        <is>
          <t>EXAMPLE: More short video in the mix.</t>
        </is>
      </c>
    </row>
    <row r="18">
      <c r="A18" s="10" t="inlineStr">
        <is>
          <t>Engagements</t>
        </is>
      </c>
      <c r="B18" s="11">
        <f>'Channel KPIs'!I12</f>
        <v/>
      </c>
      <c r="C18" s="11">
        <f>'Channel KPIs'!I28</f>
        <v/>
      </c>
      <c r="D18" s="12">
        <f>B18-C18</f>
        <v/>
      </c>
      <c r="E18" s="13">
        <f>IF(C18=0,"n/a",(B18-C18)/ABS(C18))</f>
        <v/>
      </c>
      <c r="F18" s="6" t="inlineStr">
        <is>
          <t>EXAMPLE: Saves and shares up on TikTok and Instagram.</t>
        </is>
      </c>
    </row>
    <row r="19">
      <c r="A19" s="10" t="inlineStr">
        <is>
          <t>Engagement rate by reach</t>
        </is>
      </c>
      <c r="B19" s="14">
        <f>'Channel KPIs'!I13</f>
        <v/>
      </c>
      <c r="C19" s="14">
        <f>'Channel KPIs'!I29</f>
        <v/>
      </c>
      <c r="D19" s="15">
        <f>B19-C19</f>
        <v/>
      </c>
      <c r="E19" s="13">
        <f>IF(C19=0,"n/a",(B19-C19)/C19)</f>
        <v/>
      </c>
      <c r="F19" s="6" t="inlineStr">
        <is>
          <t>EXAMPLE: Engagement grew faster than reach.</t>
        </is>
      </c>
    </row>
    <row r="20">
      <c r="A20" s="10" t="inlineStr">
        <is>
          <t>Link clicks</t>
        </is>
      </c>
      <c r="B20" s="11">
        <f>'Channel KPIs'!I15</f>
        <v/>
      </c>
      <c r="C20" s="11">
        <f>'Channel KPIs'!I31</f>
        <v/>
      </c>
      <c r="D20" s="12">
        <f>B20-C20</f>
        <v/>
      </c>
      <c r="E20" s="13">
        <f>IF(C20=0,"n/a",(B20-C20)/ABS(C20))</f>
        <v/>
      </c>
      <c r="F20" s="6" t="inlineStr">
        <is>
          <t>EXAMPLE: LinkedIn carousel with a clear CTA.</t>
        </is>
      </c>
    </row>
    <row r="21">
      <c r="A21" s="10" t="inlineStr">
        <is>
          <t>Video views</t>
        </is>
      </c>
      <c r="B21" s="11">
        <f>'Channel KPIs'!I16</f>
        <v/>
      </c>
      <c r="C21" s="11">
        <f>'Channel KPIs'!I32</f>
        <v/>
      </c>
      <c r="D21" s="12">
        <f>B21-C21</f>
        <v/>
      </c>
      <c r="E21" s="13">
        <f>IF(C21=0,"n/a",(B21-C21)/ABS(C21))</f>
        <v/>
      </c>
      <c r="F21" s="6" t="inlineStr">
        <is>
          <t>EXAMPLE: Four extra TikTok videos published.</t>
        </is>
      </c>
    </row>
    <row r="22">
      <c r="A22" s="10" t="inlineStr">
        <is>
          <t>Paid social spend</t>
        </is>
      </c>
      <c r="B22" s="16">
        <f>'Paid social'!D14</f>
        <v/>
      </c>
      <c r="C22" s="16">
        <f>'Paid social'!B18</f>
        <v/>
      </c>
      <c r="D22" s="17">
        <f>B22-C22</f>
        <v/>
      </c>
      <c r="E22" s="13">
        <f>IF(C22=0,"n/a",(B22-C22)/ABS(C22))</f>
        <v/>
      </c>
      <c r="F22" s="6" t="inlineStr">
        <is>
          <t>EXAMPLE: £200 added to TikTok Spark Ads test.</t>
        </is>
      </c>
    </row>
    <row r="23">
      <c r="A23" s="10" t="inlineStr">
        <is>
          <t>Paid social conversions</t>
        </is>
      </c>
      <c r="B23" s="11">
        <f>'Paid social'!I14</f>
        <v/>
      </c>
      <c r="C23" s="11">
        <f>'Paid social'!B21</f>
        <v/>
      </c>
      <c r="D23" s="12">
        <f>B23-C23</f>
        <v/>
      </c>
      <c r="E23" s="13">
        <f>IF(C23=0,"n/a",(B23-C23)/ABS(C23))</f>
        <v/>
      </c>
      <c r="F23" s="6" t="inlineStr">
        <is>
          <t>EXAMPLE: Retargeting audience grew.</t>
        </is>
      </c>
    </row>
    <row r="24">
      <c r="A24" s="10" t="inlineStr">
        <is>
          <t>Paid social CPA</t>
        </is>
      </c>
      <c r="B24" s="16">
        <f>'Paid social'!J14</f>
        <v/>
      </c>
      <c r="C24" s="16">
        <f>IFERROR('Paid social'!B18/'Paid social'!B21,0)</f>
        <v/>
      </c>
      <c r="D24" s="17">
        <f>B24-C24</f>
        <v/>
      </c>
      <c r="E24" s="13">
        <f>IF(C24=0,"n/a",(B24-C24)/ABS(C24))</f>
        <v/>
      </c>
      <c r="F24" s="6" t="inlineStr">
        <is>
          <t>EXAMPLE: Lower CPA on Meta retargeting.</t>
        </is>
      </c>
    </row>
    <row r="25">
      <c r="A25" s="10" t="inlineStr">
        <is>
          <t>Paid social ROAS</t>
        </is>
      </c>
      <c r="B25" s="18">
        <f>'Paid social'!L14</f>
        <v/>
      </c>
      <c r="C25" s="18">
        <f>IFERROR('Paid social'!B22/'Paid social'!B18,0)</f>
        <v/>
      </c>
      <c r="D25" s="19">
        <f>B25-C25</f>
        <v/>
      </c>
      <c r="E25" s="13">
        <f>IF(C25=0,"n/a",(B25-C25)/ABS(C25))</f>
        <v/>
      </c>
      <c r="F25" s="6" t="inlineStr">
        <is>
          <t>EXAMPLE: Includes LinkedIn lead gen with no tracked value.</t>
        </is>
      </c>
    </row>
    <row r="27" ht="32" customHeight="1">
      <c r="A27" s="20" t="inlineStr">
        <is>
          <t>Notes: reach is summed across platforms, so one person who saw you on two platforms counts twice. For CPA, a fall is good news even though it shows red. Always read the colour with the metric.</t>
        </is>
      </c>
    </row>
  </sheetData>
  <mergeCells count="7">
    <mergeCell ref="B7:F7"/>
    <mergeCell ref="B6:F6"/>
    <mergeCell ref="B10:F10"/>
    <mergeCell ref="A27:F27"/>
    <mergeCell ref="B8:F8"/>
    <mergeCell ref="A3:F3"/>
    <mergeCell ref="B9:F9"/>
  </mergeCells>
  <conditionalFormatting sqref="D14:E25">
    <cfRule type="cellIs" priority="1" operator="lessThan" dxfId="0">
      <formula>0</formula>
    </cfRule>
    <cfRule type="cellIs" priority="2" operator="greaterThan" dxfId="1">
      <formula>0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6230DD"/>
    <outlinePr summaryBelow="1" summaryRight="1"/>
    <pageSetUpPr fitToPage="1"/>
  </sheetPr>
  <dimension ref="A1:J50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8" customWidth="1" min="9" max="9"/>
    <col width="60" customWidth="1" min="10" max="10"/>
  </cols>
  <sheetData>
    <row r="1">
      <c r="A1" s="1" t="inlineStr">
        <is>
          <t>Channel KPIs</t>
        </is>
      </c>
    </row>
    <row r="2">
      <c r="A2" s="2" t="inlineStr">
        <is>
          <t>One column per platform. Fill this month and last month; totals and rates calculate automatically.</t>
        </is>
      </c>
    </row>
    <row r="3" ht="30" customHeight="1">
      <c r="A3" s="3" t="inlineStr">
        <is>
          <t>EXAMPLE DATA: every yellow cell holds illustrative placeholder numbers for an anonymised account. Replace them with your client's figures. Grey and purple cells are formulas.</t>
        </is>
      </c>
    </row>
    <row r="5">
      <c r="A5" s="4" t="inlineStr">
        <is>
          <t>This month</t>
        </is>
      </c>
    </row>
    <row r="6">
      <c r="A6" s="9" t="inlineStr">
        <is>
          <t>Metric</t>
        </is>
      </c>
      <c r="B6" s="9" t="inlineStr">
        <is>
          <t>Source / definition</t>
        </is>
      </c>
      <c r="C6" s="9" t="inlineStr">
        <is>
          <t>Instagram</t>
        </is>
      </c>
      <c r="D6" s="9" t="inlineStr">
        <is>
          <t>Facebook</t>
        </is>
      </c>
      <c r="E6" s="9" t="inlineStr">
        <is>
          <t>TikTok</t>
        </is>
      </c>
      <c r="F6" s="9" t="inlineStr">
        <is>
          <t>LinkedIn</t>
        </is>
      </c>
      <c r="G6" s="9" t="inlineStr">
        <is>
          <t>YouTube</t>
        </is>
      </c>
      <c r="H6" s="9" t="inlineStr">
        <is>
          <t>X</t>
        </is>
      </c>
      <c r="I6" s="9" t="inlineStr">
        <is>
          <t>Total (all channels)</t>
        </is>
      </c>
      <c r="J6" s="9" t="inlineStr">
        <is>
          <t>Notes</t>
        </is>
      </c>
    </row>
    <row r="7">
      <c r="A7" s="10" t="inlineStr">
        <is>
          <t>Posts published</t>
        </is>
      </c>
      <c r="B7" s="21" t="inlineStr">
        <is>
          <t>Native analytics</t>
        </is>
      </c>
      <c r="C7" s="22" t="n">
        <v>18</v>
      </c>
      <c r="D7" s="22" t="n">
        <v>14</v>
      </c>
      <c r="E7" s="22" t="n">
        <v>16</v>
      </c>
      <c r="F7" s="22" t="n">
        <v>12</v>
      </c>
      <c r="G7" s="22" t="n">
        <v>4</v>
      </c>
      <c r="H7" s="22" t="n">
        <v>20</v>
      </c>
      <c r="I7" s="23">
        <f>SUM(C7:H7)</f>
        <v/>
      </c>
      <c r="J7" s="24" t="inlineStr">
        <is>
          <t>Count of organic posts, Reels, videos and Shorts in the period.</t>
        </is>
      </c>
    </row>
    <row r="8">
      <c r="A8" s="10" t="inlineStr">
        <is>
          <t>Followers (end of period)</t>
        </is>
      </c>
      <c r="B8" s="21" t="inlineStr">
        <is>
          <t>Native analytics</t>
        </is>
      </c>
      <c r="C8" s="22" t="n">
        <v>12480</v>
      </c>
      <c r="D8" s="22" t="n">
        <v>8960</v>
      </c>
      <c r="E8" s="22" t="n">
        <v>6230</v>
      </c>
      <c r="F8" s="22" t="n">
        <v>4115</v>
      </c>
      <c r="G8" s="22" t="n">
        <v>2870</v>
      </c>
      <c r="H8" s="22" t="n">
        <v>1940</v>
      </c>
      <c r="I8" s="23">
        <f>SUM(C8:H8)</f>
        <v/>
      </c>
      <c r="J8" s="24" t="inlineStr">
        <is>
          <t>Followers or subscribers on the last day of the period.</t>
        </is>
      </c>
    </row>
    <row r="9">
      <c r="A9" s="10" t="inlineStr">
        <is>
          <t>Net follower growth</t>
        </is>
      </c>
      <c r="B9" s="21" t="inlineStr">
        <is>
          <t>Native analytics</t>
        </is>
      </c>
      <c r="C9" s="25" t="n">
        <v>412</v>
      </c>
      <c r="D9" s="25" t="n">
        <v>38</v>
      </c>
      <c r="E9" s="25" t="n">
        <v>690</v>
      </c>
      <c r="F9" s="25" t="n">
        <v>186</v>
      </c>
      <c r="G9" s="25" t="n">
        <v>95</v>
      </c>
      <c r="H9" s="25" t="n">
        <v>-12</v>
      </c>
      <c r="I9" s="26">
        <f>SUM(C9:H9)</f>
        <v/>
      </c>
      <c r="J9" s="24" t="inlineStr">
        <is>
          <t>New follows minus unfollows in the period.</t>
        </is>
      </c>
    </row>
    <row r="10">
      <c r="A10" s="10" t="inlineStr">
        <is>
          <t>Reach (unique accounts)</t>
        </is>
      </c>
      <c r="B10" s="21" t="inlineStr">
        <is>
          <t>Native analytics</t>
        </is>
      </c>
      <c r="C10" s="22" t="n">
        <v>58400</v>
      </c>
      <c r="D10" s="22" t="n">
        <v>21300</v>
      </c>
      <c r="E10" s="22" t="n">
        <v>97600</v>
      </c>
      <c r="F10" s="22" t="n">
        <v>18200</v>
      </c>
      <c r="G10" s="22" t="n">
        <v>14100</v>
      </c>
      <c r="H10" s="22" t="n">
        <v>9800</v>
      </c>
      <c r="I10" s="23">
        <f>SUM(C10:H10)</f>
        <v/>
      </c>
      <c r="J10" s="24" t="inlineStr">
        <is>
          <t>Instagram Viewers, Facebook Viewers/Reach, YouTube Unique viewers, TikTok viewers. Not deduplicated across platforms.</t>
        </is>
      </c>
    </row>
    <row r="11">
      <c r="A11" s="10" t="inlineStr">
        <is>
          <t>Impressions / views</t>
        </is>
      </c>
      <c r="B11" s="21" t="inlineStr">
        <is>
          <t>Native analytics</t>
        </is>
      </c>
      <c r="C11" s="22" t="n">
        <v>142600</v>
      </c>
      <c r="D11" s="22" t="n">
        <v>39800</v>
      </c>
      <c r="E11" s="22" t="n">
        <v>184300</v>
      </c>
      <c r="F11" s="22" t="n">
        <v>41700</v>
      </c>
      <c r="G11" s="22" t="n">
        <v>28900</v>
      </c>
      <c r="H11" s="22" t="n">
        <v>22400</v>
      </c>
      <c r="I11" s="23">
        <f>SUM(C11:H11)</f>
        <v/>
      </c>
      <c r="J11" s="24" t="inlineStr">
        <is>
          <t>Times content was displayed or played. Meta now reports Views; LinkedIn reports Impressions.</t>
        </is>
      </c>
    </row>
    <row r="12">
      <c r="A12" s="10" t="inlineStr">
        <is>
          <t>Engagements</t>
        </is>
      </c>
      <c r="B12" s="21" t="inlineStr">
        <is>
          <t>Native analytics</t>
        </is>
      </c>
      <c r="C12" s="22" t="n">
        <v>4380</v>
      </c>
      <c r="D12" s="22" t="n">
        <v>860</v>
      </c>
      <c r="E12" s="22" t="n">
        <v>7120</v>
      </c>
      <c r="F12" s="22" t="n">
        <v>1240</v>
      </c>
      <c r="G12" s="22" t="n">
        <v>980</v>
      </c>
      <c r="H12" s="22" t="n">
        <v>310</v>
      </c>
      <c r="I12" s="23">
        <f>SUM(C12:H12)</f>
        <v/>
      </c>
      <c r="J12" s="24" t="inlineStr">
        <is>
          <t>Likes/reactions + comments + shares + saves. Keep the same definition every month.</t>
        </is>
      </c>
    </row>
    <row r="13">
      <c r="A13" s="10" t="inlineStr">
        <is>
          <t>Engagement rate by reach (recommended)</t>
        </is>
      </c>
      <c r="B13" s="21" t="inlineStr">
        <is>
          <t>Formula</t>
        </is>
      </c>
      <c r="C13" s="14">
        <f>IFERROR(C12/C10,0)</f>
        <v/>
      </c>
      <c r="D13" s="14">
        <f>IFERROR(D12/D10,0)</f>
        <v/>
      </c>
      <c r="E13" s="14">
        <f>IFERROR(E12/E10,0)</f>
        <v/>
      </c>
      <c r="F13" s="14">
        <f>IFERROR(F12/F10,0)</f>
        <v/>
      </c>
      <c r="G13" s="14">
        <f>IFERROR(G12/G10,0)</f>
        <v/>
      </c>
      <c r="H13" s="14">
        <f>IFERROR(H12/H10,0)</f>
        <v/>
      </c>
      <c r="I13" s="27">
        <f>IFERROR(I12/I10,0)</f>
        <v/>
      </c>
      <c r="J13" s="24" t="inlineStr">
        <is>
          <t>Engagements / Reach. Our recommended headline rate.</t>
        </is>
      </c>
    </row>
    <row r="14">
      <c r="A14" s="10" t="inlineStr">
        <is>
          <t>Engagement rate by impressions</t>
        </is>
      </c>
      <c r="B14" s="21" t="inlineStr">
        <is>
          <t>Formula</t>
        </is>
      </c>
      <c r="C14" s="14">
        <f>IFERROR(C12/C11,0)</f>
        <v/>
      </c>
      <c r="D14" s="14">
        <f>IFERROR(D12/D11,0)</f>
        <v/>
      </c>
      <c r="E14" s="14">
        <f>IFERROR(E12/E11,0)</f>
        <v/>
      </c>
      <c r="F14" s="14">
        <f>IFERROR(F12/F11,0)</f>
        <v/>
      </c>
      <c r="G14" s="14">
        <f>IFERROR(G12/G11,0)</f>
        <v/>
      </c>
      <c r="H14" s="14">
        <f>IFERROR(H12/H11,0)</f>
        <v/>
      </c>
      <c r="I14" s="27">
        <f>IFERROR(I12/I11,0)</f>
        <v/>
      </c>
      <c r="J14" s="24" t="inlineStr">
        <is>
          <t>Engagements / Impressions. Closest to how LinkedIn and many ad tools report it.</t>
        </is>
      </c>
    </row>
    <row r="15">
      <c r="A15" s="10" t="inlineStr">
        <is>
          <t>Link clicks</t>
        </is>
      </c>
      <c r="B15" s="21" t="inlineStr">
        <is>
          <t>Native analytics</t>
        </is>
      </c>
      <c r="C15" s="22" t="n">
        <v>620</v>
      </c>
      <c r="D15" s="22" t="n">
        <v>340</v>
      </c>
      <c r="E15" s="22" t="n">
        <v>410</v>
      </c>
      <c r="F15" s="22" t="n">
        <v>520</v>
      </c>
      <c r="G15" s="22" t="n">
        <v>260</v>
      </c>
      <c r="H15" s="22" t="n">
        <v>140</v>
      </c>
      <c r="I15" s="23">
        <f>SUM(C15:H15)</f>
        <v/>
      </c>
      <c r="J15" s="24" t="inlineStr">
        <is>
          <t>Clicks to the website or link in bio. Cross-check against GA4 sessions from social.</t>
        </is>
      </c>
    </row>
    <row r="16">
      <c r="A16" s="10" t="inlineStr">
        <is>
          <t>Video views</t>
        </is>
      </c>
      <c r="B16" s="21" t="inlineStr">
        <is>
          <t>Native analytics</t>
        </is>
      </c>
      <c r="C16" s="22" t="n">
        <v>96200</v>
      </c>
      <c r="D16" s="22" t="n">
        <v>18400</v>
      </c>
      <c r="E16" s="22" t="n">
        <v>184300</v>
      </c>
      <c r="F16" s="22" t="n">
        <v>6900</v>
      </c>
      <c r="G16" s="22" t="n">
        <v>28900</v>
      </c>
      <c r="H16" s="22" t="n">
        <v>5200</v>
      </c>
      <c r="I16" s="23">
        <f>SUM(C16:H16)</f>
        <v/>
      </c>
      <c r="J16" s="24" t="inlineStr">
        <is>
          <t>Video plays as each platform counts them (definitions differ, see How to use).</t>
        </is>
      </c>
    </row>
    <row r="17">
      <c r="A17" s="10" t="inlineStr">
        <is>
          <t>Saves</t>
        </is>
      </c>
      <c r="B17" s="21" t="inlineStr">
        <is>
          <t>Native analytics</t>
        </is>
      </c>
      <c r="C17" s="22" t="n">
        <v>910</v>
      </c>
      <c r="D17" s="22" t="n">
        <v>0</v>
      </c>
      <c r="E17" s="22" t="n">
        <v>1230</v>
      </c>
      <c r="F17" s="22" t="n">
        <v>0</v>
      </c>
      <c r="G17" s="22" t="n">
        <v>0</v>
      </c>
      <c r="H17" s="22" t="n">
        <v>45</v>
      </c>
      <c r="I17" s="23">
        <f>SUM(C17:H17)</f>
        <v/>
      </c>
      <c r="J17" s="24" t="inlineStr">
        <is>
          <t>Saves / bookmarks / favourites where the platform reports them.</t>
        </is>
      </c>
    </row>
    <row r="18">
      <c r="A18" s="10" t="inlineStr">
        <is>
          <t>Shares</t>
        </is>
      </c>
      <c r="B18" s="21" t="inlineStr">
        <is>
          <t>Native analytics</t>
        </is>
      </c>
      <c r="C18" s="22" t="n">
        <v>740</v>
      </c>
      <c r="D18" s="22" t="n">
        <v>120</v>
      </c>
      <c r="E18" s="22" t="n">
        <v>1480</v>
      </c>
      <c r="F18" s="22" t="n">
        <v>96</v>
      </c>
      <c r="G18" s="22" t="n">
        <v>110</v>
      </c>
      <c r="H18" s="22" t="n">
        <v>38</v>
      </c>
      <c r="I18" s="23">
        <f>SUM(C18:H18)</f>
        <v/>
      </c>
      <c r="J18" s="24" t="inlineStr">
        <is>
          <t>Shares, reposts and sends.</t>
        </is>
      </c>
    </row>
    <row r="21">
      <c r="A21" s="4" t="inlineStr">
        <is>
          <t>Last month</t>
        </is>
      </c>
    </row>
    <row r="22">
      <c r="A22" s="9" t="inlineStr">
        <is>
          <t>Metric</t>
        </is>
      </c>
      <c r="B22" s="9" t="inlineStr">
        <is>
          <t>Source / definition</t>
        </is>
      </c>
      <c r="C22" s="9" t="inlineStr">
        <is>
          <t>Instagram</t>
        </is>
      </c>
      <c r="D22" s="9" t="inlineStr">
        <is>
          <t>Facebook</t>
        </is>
      </c>
      <c r="E22" s="9" t="inlineStr">
        <is>
          <t>TikTok</t>
        </is>
      </c>
      <c r="F22" s="9" t="inlineStr">
        <is>
          <t>LinkedIn</t>
        </is>
      </c>
      <c r="G22" s="9" t="inlineStr">
        <is>
          <t>YouTube</t>
        </is>
      </c>
      <c r="H22" s="9" t="inlineStr">
        <is>
          <t>X</t>
        </is>
      </c>
      <c r="I22" s="9" t="inlineStr">
        <is>
          <t>Total (all channels)</t>
        </is>
      </c>
      <c r="J22" s="9" t="inlineStr">
        <is>
          <t>Notes</t>
        </is>
      </c>
    </row>
    <row r="23">
      <c r="A23" s="10" t="inlineStr">
        <is>
          <t>Posts published</t>
        </is>
      </c>
      <c r="B23" s="21" t="inlineStr">
        <is>
          <t>Native analytics</t>
        </is>
      </c>
      <c r="C23" s="22" t="n">
        <v>16</v>
      </c>
      <c r="D23" s="22" t="n">
        <v>14</v>
      </c>
      <c r="E23" s="22" t="n">
        <v>12</v>
      </c>
      <c r="F23" s="22" t="n">
        <v>12</v>
      </c>
      <c r="G23" s="22" t="n">
        <v>4</v>
      </c>
      <c r="H23" s="22" t="n">
        <v>22</v>
      </c>
      <c r="I23" s="23">
        <f>SUM(C23:H23)</f>
        <v/>
      </c>
      <c r="J23" s="24" t="inlineStr">
        <is>
          <t>Count of organic posts, Reels, videos and Shorts in the period.</t>
        </is>
      </c>
    </row>
    <row r="24">
      <c r="A24" s="10" t="inlineStr">
        <is>
          <t>Followers (end of period)</t>
        </is>
      </c>
      <c r="B24" s="21" t="inlineStr">
        <is>
          <t>Native analytics</t>
        </is>
      </c>
      <c r="C24" s="22" t="n">
        <v>12068</v>
      </c>
      <c r="D24" s="22" t="n">
        <v>8922</v>
      </c>
      <c r="E24" s="22" t="n">
        <v>5540</v>
      </c>
      <c r="F24" s="22" t="n">
        <v>3929</v>
      </c>
      <c r="G24" s="22" t="n">
        <v>2775</v>
      </c>
      <c r="H24" s="22" t="n">
        <v>1952</v>
      </c>
      <c r="I24" s="23">
        <f>SUM(C24:H24)</f>
        <v/>
      </c>
      <c r="J24" s="24" t="inlineStr">
        <is>
          <t>Followers or subscribers on the last day of the period.</t>
        </is>
      </c>
    </row>
    <row r="25">
      <c r="A25" s="10" t="inlineStr">
        <is>
          <t>Net follower growth</t>
        </is>
      </c>
      <c r="B25" s="21" t="inlineStr">
        <is>
          <t>Native analytics</t>
        </is>
      </c>
      <c r="C25" s="25" t="n">
        <v>355</v>
      </c>
      <c r="D25" s="25" t="n">
        <v>21</v>
      </c>
      <c r="E25" s="25" t="n">
        <v>410</v>
      </c>
      <c r="F25" s="25" t="n">
        <v>140</v>
      </c>
      <c r="G25" s="25" t="n">
        <v>80</v>
      </c>
      <c r="H25" s="25" t="n">
        <v>6</v>
      </c>
      <c r="I25" s="26">
        <f>SUM(C25:H25)</f>
        <v/>
      </c>
      <c r="J25" s="24" t="inlineStr">
        <is>
          <t>New follows minus unfollows in the period.</t>
        </is>
      </c>
    </row>
    <row r="26">
      <c r="A26" s="10" t="inlineStr">
        <is>
          <t>Reach (unique accounts)</t>
        </is>
      </c>
      <c r="B26" s="21" t="inlineStr">
        <is>
          <t>Native analytics</t>
        </is>
      </c>
      <c r="C26" s="22" t="n">
        <v>51200</v>
      </c>
      <c r="D26" s="22" t="n">
        <v>22900</v>
      </c>
      <c r="E26" s="22" t="n">
        <v>71800</v>
      </c>
      <c r="F26" s="22" t="n">
        <v>15600</v>
      </c>
      <c r="G26" s="22" t="n">
        <v>12900</v>
      </c>
      <c r="H26" s="22" t="n">
        <v>10600</v>
      </c>
      <c r="I26" s="23">
        <f>SUM(C26:H26)</f>
        <v/>
      </c>
      <c r="J26" s="24" t="inlineStr">
        <is>
          <t>Instagram Viewers, Facebook Viewers/Reach, YouTube Unique viewers, TikTok viewers. Not deduplicated across platforms.</t>
        </is>
      </c>
    </row>
    <row r="27">
      <c r="A27" s="10" t="inlineStr">
        <is>
          <t>Impressions / views</t>
        </is>
      </c>
      <c r="B27" s="21" t="inlineStr">
        <is>
          <t>Native analytics</t>
        </is>
      </c>
      <c r="C27" s="22" t="n">
        <v>126300</v>
      </c>
      <c r="D27" s="22" t="n">
        <v>42100</v>
      </c>
      <c r="E27" s="22" t="n">
        <v>139500</v>
      </c>
      <c r="F27" s="22" t="n">
        <v>36800</v>
      </c>
      <c r="G27" s="22" t="n">
        <v>26100</v>
      </c>
      <c r="H27" s="22" t="n">
        <v>24900</v>
      </c>
      <c r="I27" s="23">
        <f>SUM(C27:H27)</f>
        <v/>
      </c>
      <c r="J27" s="24" t="inlineStr">
        <is>
          <t>Times content was displayed or played. Meta now reports Views; LinkedIn reports Impressions.</t>
        </is>
      </c>
    </row>
    <row r="28">
      <c r="A28" s="10" t="inlineStr">
        <is>
          <t>Engagements</t>
        </is>
      </c>
      <c r="B28" s="21" t="inlineStr">
        <is>
          <t>Native analytics</t>
        </is>
      </c>
      <c r="C28" s="22" t="n">
        <v>3720</v>
      </c>
      <c r="D28" s="22" t="n">
        <v>910</v>
      </c>
      <c r="E28" s="22" t="n">
        <v>4980</v>
      </c>
      <c r="F28" s="22" t="n">
        <v>1010</v>
      </c>
      <c r="G28" s="22" t="n">
        <v>870</v>
      </c>
      <c r="H28" s="22" t="n">
        <v>340</v>
      </c>
      <c r="I28" s="23">
        <f>SUM(C28:H28)</f>
        <v/>
      </c>
      <c r="J28" s="24" t="inlineStr">
        <is>
          <t>Likes/reactions + comments + shares + saves. Keep the same definition every month.</t>
        </is>
      </c>
    </row>
    <row r="29">
      <c r="A29" s="10" t="inlineStr">
        <is>
          <t>Engagement rate by reach (recommended)</t>
        </is>
      </c>
      <c r="B29" s="21" t="inlineStr">
        <is>
          <t>Formula</t>
        </is>
      </c>
      <c r="C29" s="14">
        <f>IFERROR(C28/C26,0)</f>
        <v/>
      </c>
      <c r="D29" s="14">
        <f>IFERROR(D28/D26,0)</f>
        <v/>
      </c>
      <c r="E29" s="14">
        <f>IFERROR(E28/E26,0)</f>
        <v/>
      </c>
      <c r="F29" s="14">
        <f>IFERROR(F28/F26,0)</f>
        <v/>
      </c>
      <c r="G29" s="14">
        <f>IFERROR(G28/G26,0)</f>
        <v/>
      </c>
      <c r="H29" s="14">
        <f>IFERROR(H28/H26,0)</f>
        <v/>
      </c>
      <c r="I29" s="27">
        <f>IFERROR(I28/I26,0)</f>
        <v/>
      </c>
      <c r="J29" s="24" t="inlineStr">
        <is>
          <t>Engagements / Reach. Our recommended headline rate.</t>
        </is>
      </c>
    </row>
    <row r="30">
      <c r="A30" s="10" t="inlineStr">
        <is>
          <t>Engagement rate by impressions</t>
        </is>
      </c>
      <c r="B30" s="21" t="inlineStr">
        <is>
          <t>Formula</t>
        </is>
      </c>
      <c r="C30" s="14">
        <f>IFERROR(C28/C27,0)</f>
        <v/>
      </c>
      <c r="D30" s="14">
        <f>IFERROR(D28/D27,0)</f>
        <v/>
      </c>
      <c r="E30" s="14">
        <f>IFERROR(E28/E27,0)</f>
        <v/>
      </c>
      <c r="F30" s="14">
        <f>IFERROR(F28/F27,0)</f>
        <v/>
      </c>
      <c r="G30" s="14">
        <f>IFERROR(G28/G27,0)</f>
        <v/>
      </c>
      <c r="H30" s="14">
        <f>IFERROR(H28/H27,0)</f>
        <v/>
      </c>
      <c r="I30" s="27">
        <f>IFERROR(I28/I27,0)</f>
        <v/>
      </c>
      <c r="J30" s="24" t="inlineStr">
        <is>
          <t>Engagements / Impressions. Closest to how LinkedIn and many ad tools report it.</t>
        </is>
      </c>
    </row>
    <row r="31">
      <c r="A31" s="10" t="inlineStr">
        <is>
          <t>Link clicks</t>
        </is>
      </c>
      <c r="B31" s="21" t="inlineStr">
        <is>
          <t>Native analytics</t>
        </is>
      </c>
      <c r="C31" s="22" t="n">
        <v>540</v>
      </c>
      <c r="D31" s="22" t="n">
        <v>380</v>
      </c>
      <c r="E31" s="22" t="n">
        <v>290</v>
      </c>
      <c r="F31" s="22" t="n">
        <v>455</v>
      </c>
      <c r="G31" s="22" t="n">
        <v>240</v>
      </c>
      <c r="H31" s="22" t="n">
        <v>160</v>
      </c>
      <c r="I31" s="23">
        <f>SUM(C31:H31)</f>
        <v/>
      </c>
      <c r="J31" s="24" t="inlineStr">
        <is>
          <t>Clicks to the website or link in bio. Cross-check against GA4 sessions from social.</t>
        </is>
      </c>
    </row>
    <row r="32">
      <c r="A32" s="10" t="inlineStr">
        <is>
          <t>Video views</t>
        </is>
      </c>
      <c r="B32" s="21" t="inlineStr">
        <is>
          <t>Native analytics</t>
        </is>
      </c>
      <c r="C32" s="22" t="n">
        <v>81400</v>
      </c>
      <c r="D32" s="22" t="n">
        <v>19900</v>
      </c>
      <c r="E32" s="22" t="n">
        <v>139500</v>
      </c>
      <c r="F32" s="22" t="n">
        <v>5800</v>
      </c>
      <c r="G32" s="22" t="n">
        <v>26100</v>
      </c>
      <c r="H32" s="22" t="n">
        <v>6100</v>
      </c>
      <c r="I32" s="23">
        <f>SUM(C32:H32)</f>
        <v/>
      </c>
      <c r="J32" s="24" t="inlineStr">
        <is>
          <t>Video plays as each platform counts them (definitions differ, see How to use).</t>
        </is>
      </c>
    </row>
    <row r="33">
      <c r="A33" s="10" t="inlineStr">
        <is>
          <t>Saves</t>
        </is>
      </c>
      <c r="B33" s="21" t="inlineStr">
        <is>
          <t>Native analytics</t>
        </is>
      </c>
      <c r="C33" s="22" t="n">
        <v>780</v>
      </c>
      <c r="D33" s="22" t="n">
        <v>0</v>
      </c>
      <c r="E33" s="22" t="n">
        <v>860</v>
      </c>
      <c r="F33" s="22" t="n">
        <v>0</v>
      </c>
      <c r="G33" s="22" t="n">
        <v>0</v>
      </c>
      <c r="H33" s="22" t="n">
        <v>50</v>
      </c>
      <c r="I33" s="23">
        <f>SUM(C33:H33)</f>
        <v/>
      </c>
      <c r="J33" s="24" t="inlineStr">
        <is>
          <t>Saves / bookmarks / favourites where the platform reports them.</t>
        </is>
      </c>
    </row>
    <row r="34">
      <c r="A34" s="10" t="inlineStr">
        <is>
          <t>Shares</t>
        </is>
      </c>
      <c r="B34" s="21" t="inlineStr">
        <is>
          <t>Native analytics</t>
        </is>
      </c>
      <c r="C34" s="22" t="n">
        <v>610</v>
      </c>
      <c r="D34" s="22" t="n">
        <v>130</v>
      </c>
      <c r="E34" s="22" t="n">
        <v>990</v>
      </c>
      <c r="F34" s="22" t="n">
        <v>80</v>
      </c>
      <c r="G34" s="22" t="n">
        <v>95</v>
      </c>
      <c r="H34" s="22" t="n">
        <v>41</v>
      </c>
      <c r="I34" s="23">
        <f>SUM(C34:H34)</f>
        <v/>
      </c>
      <c r="J34" s="24" t="inlineStr">
        <is>
          <t>Shares, reposts and sends.</t>
        </is>
      </c>
    </row>
    <row r="37">
      <c r="A37" s="4" t="inlineStr">
        <is>
          <t>Month-over-month change (%)</t>
        </is>
      </c>
    </row>
    <row r="38">
      <c r="A38" s="9" t="inlineStr">
        <is>
          <t>Metric</t>
        </is>
      </c>
      <c r="B38" s="9" t="inlineStr"/>
      <c r="C38" s="9" t="inlineStr">
        <is>
          <t>Instagram</t>
        </is>
      </c>
      <c r="D38" s="9" t="inlineStr">
        <is>
          <t>Facebook</t>
        </is>
      </c>
      <c r="E38" s="9" t="inlineStr">
        <is>
          <t>TikTok</t>
        </is>
      </c>
      <c r="F38" s="9" t="inlineStr">
        <is>
          <t>LinkedIn</t>
        </is>
      </c>
      <c r="G38" s="9" t="inlineStr">
        <is>
          <t>YouTube</t>
        </is>
      </c>
      <c r="H38" s="9" t="inlineStr">
        <is>
          <t>X</t>
        </is>
      </c>
      <c r="I38" s="9" t="inlineStr">
        <is>
          <t>Total (all channels)</t>
        </is>
      </c>
      <c r="J38" s="9" t="inlineStr">
        <is>
          <t>Notes</t>
        </is>
      </c>
    </row>
    <row r="39">
      <c r="A39" s="10" t="inlineStr">
        <is>
          <t>Posts published</t>
        </is>
      </c>
      <c r="B39" s="28" t="n"/>
      <c r="C39" s="13">
        <f>IF(C23=0,"n/a",(C7-C23)/ABS(C23))</f>
        <v/>
      </c>
      <c r="D39" s="13">
        <f>IF(D23=0,"n/a",(D7-D23)/ABS(D23))</f>
        <v/>
      </c>
      <c r="E39" s="13">
        <f>IF(E23=0,"n/a",(E7-E23)/ABS(E23))</f>
        <v/>
      </c>
      <c r="F39" s="13">
        <f>IF(F23=0,"n/a",(F7-F23)/ABS(F23))</f>
        <v/>
      </c>
      <c r="G39" s="13">
        <f>IF(G23=0,"n/a",(G7-G23)/ABS(G23))</f>
        <v/>
      </c>
      <c r="H39" s="13">
        <f>IF(H23=0,"n/a",(H7-H23)/ABS(H23))</f>
        <v/>
      </c>
      <c r="I39" s="29">
        <f>IF(I23=0,"n/a",(I7-I23)/ABS(I23))</f>
        <v/>
      </c>
      <c r="J39" s="21" t="inlineStr"/>
    </row>
    <row r="40">
      <c r="A40" s="10" t="inlineStr">
        <is>
          <t>Followers (end of period)</t>
        </is>
      </c>
      <c r="B40" s="28" t="n"/>
      <c r="C40" s="13">
        <f>IF(C24=0,"n/a",(C8-C24)/ABS(C24))</f>
        <v/>
      </c>
      <c r="D40" s="13">
        <f>IF(D24=0,"n/a",(D8-D24)/ABS(D24))</f>
        <v/>
      </c>
      <c r="E40" s="13">
        <f>IF(E24=0,"n/a",(E8-E24)/ABS(E24))</f>
        <v/>
      </c>
      <c r="F40" s="13">
        <f>IF(F24=0,"n/a",(F8-F24)/ABS(F24))</f>
        <v/>
      </c>
      <c r="G40" s="13">
        <f>IF(G24=0,"n/a",(G8-G24)/ABS(G24))</f>
        <v/>
      </c>
      <c r="H40" s="13">
        <f>IF(H24=0,"n/a",(H8-H24)/ABS(H24))</f>
        <v/>
      </c>
      <c r="I40" s="29">
        <f>IF(I24=0,"n/a",(I8-I24)/ABS(I24))</f>
        <v/>
      </c>
      <c r="J40" s="21" t="inlineStr"/>
    </row>
    <row r="41">
      <c r="A41" s="10" t="inlineStr">
        <is>
          <t>Net follower growth</t>
        </is>
      </c>
      <c r="B41" s="28" t="n"/>
      <c r="C41" s="13">
        <f>IF(C25=0,"n/a",(C9-C25)/ABS(C25))</f>
        <v/>
      </c>
      <c r="D41" s="13">
        <f>IF(D25=0,"n/a",(D9-D25)/ABS(D25))</f>
        <v/>
      </c>
      <c r="E41" s="13">
        <f>IF(E25=0,"n/a",(E9-E25)/ABS(E25))</f>
        <v/>
      </c>
      <c r="F41" s="13">
        <f>IF(F25=0,"n/a",(F9-F25)/ABS(F25))</f>
        <v/>
      </c>
      <c r="G41" s="13">
        <f>IF(G25=0,"n/a",(G9-G25)/ABS(G25))</f>
        <v/>
      </c>
      <c r="H41" s="13">
        <f>IF(H25=0,"n/a",(H9-H25)/ABS(H25))</f>
        <v/>
      </c>
      <c r="I41" s="29">
        <f>IF(I25=0,"n/a",(I9-I25)/ABS(I25))</f>
        <v/>
      </c>
      <c r="J41" s="21" t="inlineStr"/>
    </row>
    <row r="42">
      <c r="A42" s="10" t="inlineStr">
        <is>
          <t>Reach (unique accounts)</t>
        </is>
      </c>
      <c r="B42" s="28" t="n"/>
      <c r="C42" s="13">
        <f>IF(C26=0,"n/a",(C10-C26)/ABS(C26))</f>
        <v/>
      </c>
      <c r="D42" s="13">
        <f>IF(D26=0,"n/a",(D10-D26)/ABS(D26))</f>
        <v/>
      </c>
      <c r="E42" s="13">
        <f>IF(E26=0,"n/a",(E10-E26)/ABS(E26))</f>
        <v/>
      </c>
      <c r="F42" s="13">
        <f>IF(F26=0,"n/a",(F10-F26)/ABS(F26))</f>
        <v/>
      </c>
      <c r="G42" s="13">
        <f>IF(G26=0,"n/a",(G10-G26)/ABS(G26))</f>
        <v/>
      </c>
      <c r="H42" s="13">
        <f>IF(H26=0,"n/a",(H10-H26)/ABS(H26))</f>
        <v/>
      </c>
      <c r="I42" s="29">
        <f>IF(I26=0,"n/a",(I10-I26)/ABS(I26))</f>
        <v/>
      </c>
      <c r="J42" s="21" t="inlineStr"/>
    </row>
    <row r="43">
      <c r="A43" s="10" t="inlineStr">
        <is>
          <t>Impressions / views</t>
        </is>
      </c>
      <c r="B43" s="28" t="n"/>
      <c r="C43" s="13">
        <f>IF(C27=0,"n/a",(C11-C27)/ABS(C27))</f>
        <v/>
      </c>
      <c r="D43" s="13">
        <f>IF(D27=0,"n/a",(D11-D27)/ABS(D27))</f>
        <v/>
      </c>
      <c r="E43" s="13">
        <f>IF(E27=0,"n/a",(E11-E27)/ABS(E27))</f>
        <v/>
      </c>
      <c r="F43" s="13">
        <f>IF(F27=0,"n/a",(F11-F27)/ABS(F27))</f>
        <v/>
      </c>
      <c r="G43" s="13">
        <f>IF(G27=0,"n/a",(G11-G27)/ABS(G27))</f>
        <v/>
      </c>
      <c r="H43" s="13">
        <f>IF(H27=0,"n/a",(H11-H27)/ABS(H27))</f>
        <v/>
      </c>
      <c r="I43" s="29">
        <f>IF(I27=0,"n/a",(I11-I27)/ABS(I27))</f>
        <v/>
      </c>
      <c r="J43" s="21" t="inlineStr"/>
    </row>
    <row r="44">
      <c r="A44" s="10" t="inlineStr">
        <is>
          <t>Engagements</t>
        </is>
      </c>
      <c r="B44" s="28" t="n"/>
      <c r="C44" s="13">
        <f>IF(C28=0,"n/a",(C12-C28)/ABS(C28))</f>
        <v/>
      </c>
      <c r="D44" s="13">
        <f>IF(D28=0,"n/a",(D12-D28)/ABS(D28))</f>
        <v/>
      </c>
      <c r="E44" s="13">
        <f>IF(E28=0,"n/a",(E12-E28)/ABS(E28))</f>
        <v/>
      </c>
      <c r="F44" s="13">
        <f>IF(F28=0,"n/a",(F12-F28)/ABS(F28))</f>
        <v/>
      </c>
      <c r="G44" s="13">
        <f>IF(G28=0,"n/a",(G12-G28)/ABS(G28))</f>
        <v/>
      </c>
      <c r="H44" s="13">
        <f>IF(H28=0,"n/a",(H12-H28)/ABS(H28))</f>
        <v/>
      </c>
      <c r="I44" s="29">
        <f>IF(I28=0,"n/a",(I12-I28)/ABS(I28))</f>
        <v/>
      </c>
      <c r="J44" s="21" t="inlineStr"/>
    </row>
    <row r="45">
      <c r="A45" s="10" t="inlineStr">
        <is>
          <t>Engagement rate by reach (recommended)</t>
        </is>
      </c>
      <c r="B45" s="28" t="n"/>
      <c r="C45" s="15">
        <f>C13-C29</f>
        <v/>
      </c>
      <c r="D45" s="15">
        <f>D13-D29</f>
        <v/>
      </c>
      <c r="E45" s="15">
        <f>E13-E29</f>
        <v/>
      </c>
      <c r="F45" s="15">
        <f>F13-F29</f>
        <v/>
      </c>
      <c r="G45" s="15">
        <f>G13-G29</f>
        <v/>
      </c>
      <c r="H45" s="15">
        <f>H13-H29</f>
        <v/>
      </c>
      <c r="I45" s="30">
        <f>I13-I29</f>
        <v/>
      </c>
      <c r="J45" s="21" t="inlineStr">
        <is>
          <t>Rate rows show the change in percentage points, not percent.</t>
        </is>
      </c>
    </row>
    <row r="46">
      <c r="A46" s="10" t="inlineStr">
        <is>
          <t>Engagement rate by impressions</t>
        </is>
      </c>
      <c r="B46" s="28" t="n"/>
      <c r="C46" s="15">
        <f>C14-C30</f>
        <v/>
      </c>
      <c r="D46" s="15">
        <f>D14-D30</f>
        <v/>
      </c>
      <c r="E46" s="15">
        <f>E14-E30</f>
        <v/>
      </c>
      <c r="F46" s="15">
        <f>F14-F30</f>
        <v/>
      </c>
      <c r="G46" s="15">
        <f>G14-G30</f>
        <v/>
      </c>
      <c r="H46" s="15">
        <f>H14-H30</f>
        <v/>
      </c>
      <c r="I46" s="30">
        <f>I14-I30</f>
        <v/>
      </c>
      <c r="J46" s="21" t="inlineStr">
        <is>
          <t>Rate rows show the change in percentage points, not percent.</t>
        </is>
      </c>
    </row>
    <row r="47">
      <c r="A47" s="10" t="inlineStr">
        <is>
          <t>Link clicks</t>
        </is>
      </c>
      <c r="B47" s="28" t="n"/>
      <c r="C47" s="13">
        <f>IF(C31=0,"n/a",(C15-C31)/ABS(C31))</f>
        <v/>
      </c>
      <c r="D47" s="13">
        <f>IF(D31=0,"n/a",(D15-D31)/ABS(D31))</f>
        <v/>
      </c>
      <c r="E47" s="13">
        <f>IF(E31=0,"n/a",(E15-E31)/ABS(E31))</f>
        <v/>
      </c>
      <c r="F47" s="13">
        <f>IF(F31=0,"n/a",(F15-F31)/ABS(F31))</f>
        <v/>
      </c>
      <c r="G47" s="13">
        <f>IF(G31=0,"n/a",(G15-G31)/ABS(G31))</f>
        <v/>
      </c>
      <c r="H47" s="13">
        <f>IF(H31=0,"n/a",(H15-H31)/ABS(H31))</f>
        <v/>
      </c>
      <c r="I47" s="29">
        <f>IF(I31=0,"n/a",(I15-I31)/ABS(I31))</f>
        <v/>
      </c>
      <c r="J47" s="21" t="inlineStr"/>
    </row>
    <row r="48">
      <c r="A48" s="10" t="inlineStr">
        <is>
          <t>Video views</t>
        </is>
      </c>
      <c r="B48" s="28" t="n"/>
      <c r="C48" s="13">
        <f>IF(C32=0,"n/a",(C16-C32)/ABS(C32))</f>
        <v/>
      </c>
      <c r="D48" s="13">
        <f>IF(D32=0,"n/a",(D16-D32)/ABS(D32))</f>
        <v/>
      </c>
      <c r="E48" s="13">
        <f>IF(E32=0,"n/a",(E16-E32)/ABS(E32))</f>
        <v/>
      </c>
      <c r="F48" s="13">
        <f>IF(F32=0,"n/a",(F16-F32)/ABS(F32))</f>
        <v/>
      </c>
      <c r="G48" s="13">
        <f>IF(G32=0,"n/a",(G16-G32)/ABS(G32))</f>
        <v/>
      </c>
      <c r="H48" s="13">
        <f>IF(H32=0,"n/a",(H16-H32)/ABS(H32))</f>
        <v/>
      </c>
      <c r="I48" s="29">
        <f>IF(I32=0,"n/a",(I16-I32)/ABS(I32))</f>
        <v/>
      </c>
      <c r="J48" s="21" t="inlineStr"/>
    </row>
    <row r="49">
      <c r="A49" s="10" t="inlineStr">
        <is>
          <t>Saves</t>
        </is>
      </c>
      <c r="B49" s="28" t="n"/>
      <c r="C49" s="13">
        <f>IF(C33=0,"n/a",(C17-C33)/ABS(C33))</f>
        <v/>
      </c>
      <c r="D49" s="13">
        <f>IF(D33=0,"n/a",(D17-D33)/ABS(D33))</f>
        <v/>
      </c>
      <c r="E49" s="13">
        <f>IF(E33=0,"n/a",(E17-E33)/ABS(E33))</f>
        <v/>
      </c>
      <c r="F49" s="13">
        <f>IF(F33=0,"n/a",(F17-F33)/ABS(F33))</f>
        <v/>
      </c>
      <c r="G49" s="13">
        <f>IF(G33=0,"n/a",(G17-G33)/ABS(G33))</f>
        <v/>
      </c>
      <c r="H49" s="13">
        <f>IF(H33=0,"n/a",(H17-H33)/ABS(H33))</f>
        <v/>
      </c>
      <c r="I49" s="29">
        <f>IF(I33=0,"n/a",(I17-I33)/ABS(I33))</f>
        <v/>
      </c>
      <c r="J49" s="21" t="inlineStr"/>
    </row>
    <row r="50">
      <c r="A50" s="10" t="inlineStr">
        <is>
          <t>Shares</t>
        </is>
      </c>
      <c r="B50" s="28" t="n"/>
      <c r="C50" s="13">
        <f>IF(C34=0,"n/a",(C18-C34)/ABS(C34))</f>
        <v/>
      </c>
      <c r="D50" s="13">
        <f>IF(D34=0,"n/a",(D18-D34)/ABS(D34))</f>
        <v/>
      </c>
      <c r="E50" s="13">
        <f>IF(E34=0,"n/a",(E18-E34)/ABS(E34))</f>
        <v/>
      </c>
      <c r="F50" s="13">
        <f>IF(F34=0,"n/a",(F18-F34)/ABS(F34))</f>
        <v/>
      </c>
      <c r="G50" s="13">
        <f>IF(G34=0,"n/a",(G18-G34)/ABS(G34))</f>
        <v/>
      </c>
      <c r="H50" s="13">
        <f>IF(H34=0,"n/a",(H18-H34)/ABS(H34))</f>
        <v/>
      </c>
      <c r="I50" s="29">
        <f>IF(I34=0,"n/a",(I18-I34)/ABS(I34))</f>
        <v/>
      </c>
      <c r="J50" s="21" t="inlineStr"/>
    </row>
  </sheetData>
  <mergeCells count="1">
    <mergeCell ref="A3:J3"/>
  </mergeCells>
  <conditionalFormatting sqref="C39:I50">
    <cfRule type="cellIs" priority="1" operator="lessThan" dxfId="0">
      <formula>0</formula>
    </cfRule>
    <cfRule type="cellIs" priority="2" operator="greaterThan" dxfId="1">
      <formula>0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6230DD"/>
    <outlinePr summaryBelow="1" summaryRight="1"/>
    <pageSetUpPr fitToPage="1"/>
  </sheetPr>
  <dimension ref="A1:N1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1" customWidth="1" min="2" max="2"/>
    <col width="12" customWidth="1" min="3" max="3"/>
    <col width="16" customWidth="1" min="4" max="4"/>
    <col width="42" customWidth="1" min="5" max="5"/>
    <col width="28" customWidth="1" min="6" max="6"/>
    <col width="10" customWidth="1" min="7" max="7"/>
    <col width="13" customWidth="1" min="8" max="8"/>
    <col width="14" customWidth="1" min="9" max="9"/>
    <col width="9" customWidth="1" min="10" max="10"/>
    <col width="9" customWidth="1" min="11" max="11"/>
    <col width="11" customWidth="1" min="12" max="12"/>
    <col width="34" customWidth="1" min="13" max="13"/>
    <col width="22" customWidth="1" min="14" max="14"/>
  </cols>
  <sheetData>
    <row r="1">
      <c r="A1" s="1" t="inlineStr">
        <is>
          <t>Top posts</t>
        </is>
      </c>
    </row>
    <row r="2">
      <c r="A2" s="2" t="inlineStr">
        <is>
          <t>Your 5 to 10 best posts this period, ranked by the KPI that matters most to the client (not likes).</t>
        </is>
      </c>
    </row>
    <row r="3" ht="30" customHeight="1">
      <c r="A3" s="3" t="inlineStr">
        <is>
          <t>EXAMPLE DATA: every yellow cell holds illustrative placeholder numbers for an anonymised account. Replace them with your client's figures. Grey and purple cells are formulas.</t>
        </is>
      </c>
    </row>
    <row r="5">
      <c r="A5" s="9" t="inlineStr">
        <is>
          <t>Rank</t>
        </is>
      </c>
      <c r="B5" s="9" t="inlineStr">
        <is>
          <t>Platform</t>
        </is>
      </c>
      <c r="C5" s="9" t="inlineStr">
        <is>
          <t>Date</t>
        </is>
      </c>
      <c r="D5" s="9" t="inlineStr">
        <is>
          <t>Format</t>
        </is>
      </c>
      <c r="E5" s="9" t="inlineStr">
        <is>
          <t>Hook / first line</t>
        </is>
      </c>
      <c r="F5" s="9" t="inlineStr">
        <is>
          <t>Link</t>
        </is>
      </c>
      <c r="G5" s="9" t="inlineStr">
        <is>
          <t>Reach</t>
        </is>
      </c>
      <c r="H5" s="9" t="inlineStr">
        <is>
          <t>Engagements</t>
        </is>
      </c>
      <c r="I5" s="9" t="inlineStr">
        <is>
          <t>Engagement rate (by reach)</t>
        </is>
      </c>
      <c r="J5" s="9" t="inlineStr">
        <is>
          <t>Saves</t>
        </is>
      </c>
      <c r="K5" s="9" t="inlineStr">
        <is>
          <t>Shares</t>
        </is>
      </c>
      <c r="L5" s="9" t="inlineStr">
        <is>
          <t>Link clicks</t>
        </is>
      </c>
      <c r="M5" s="9" t="inlineStr">
        <is>
          <t>Why it worked</t>
        </is>
      </c>
      <c r="N5" s="9" t="inlineStr">
        <is>
          <t>Do next</t>
        </is>
      </c>
    </row>
    <row r="6" ht="32" customHeight="1">
      <c r="A6" s="31" t="n">
        <v>1</v>
      </c>
      <c r="B6" s="31" t="inlineStr">
        <is>
          <t>TikTok</t>
        </is>
      </c>
      <c r="C6" s="31" t="inlineStr">
        <is>
          <t>2026-11-06</t>
        </is>
      </c>
      <c r="D6" s="31" t="inlineStr">
        <is>
          <t>Video (34s)</t>
        </is>
      </c>
      <c r="E6" s="6" t="inlineStr">
        <is>
          <t>EXAMPLE: "3 mistakes that make your boiler bill double"</t>
        </is>
      </c>
      <c r="F6" s="31" t="inlineStr">
        <is>
          <t>https://example.com/post-1</t>
        </is>
      </c>
      <c r="G6" s="22" t="n">
        <v>41200</v>
      </c>
      <c r="H6" s="22" t="n">
        <v>3180</v>
      </c>
      <c r="I6" s="14">
        <f>IFERROR(H6/G6,0)</f>
        <v/>
      </c>
      <c r="J6" s="22" t="n">
        <v>640</v>
      </c>
      <c r="K6" s="22" t="n">
        <v>720</v>
      </c>
      <c r="L6" s="22" t="n">
        <v>95</v>
      </c>
      <c r="M6" s="6" t="inlineStr">
        <is>
          <t>Problem-led hook, answer in first 3 seconds</t>
        </is>
      </c>
      <c r="N6" s="6" t="inlineStr">
        <is>
          <t>Run as Spark Ad</t>
        </is>
      </c>
    </row>
    <row r="7" ht="32" customHeight="1">
      <c r="A7" s="31" t="n">
        <v>2</v>
      </c>
      <c r="B7" s="31" t="inlineStr">
        <is>
          <t>Instagram</t>
        </is>
      </c>
      <c r="C7" s="31" t="inlineStr">
        <is>
          <t>2026-11-12</t>
        </is>
      </c>
      <c r="D7" s="31" t="inlineStr">
        <is>
          <t>Reel</t>
        </is>
      </c>
      <c r="E7" s="6" t="inlineStr">
        <is>
          <t>EXAMPLE: "Before you book a service, check this"</t>
        </is>
      </c>
      <c r="F7" s="31" t="inlineStr">
        <is>
          <t>https://example.com/post-2</t>
        </is>
      </c>
      <c r="G7" s="22" t="n">
        <v>18900</v>
      </c>
      <c r="H7" s="22" t="n">
        <v>1460</v>
      </c>
      <c r="I7" s="14">
        <f>IFERROR(H7/G7,0)</f>
        <v/>
      </c>
      <c r="J7" s="22" t="n">
        <v>410</v>
      </c>
      <c r="K7" s="22" t="n">
        <v>260</v>
      </c>
      <c r="L7" s="22" t="n">
        <v>120</v>
      </c>
      <c r="M7" s="6" t="inlineStr">
        <is>
          <t>Checklist format, high saves</t>
        </is>
      </c>
      <c r="N7" s="6" t="inlineStr">
        <is>
          <t>Turn into carousel</t>
        </is>
      </c>
    </row>
    <row r="8" ht="32" customHeight="1">
      <c r="A8" s="31" t="n">
        <v>3</v>
      </c>
      <c r="B8" s="31" t="inlineStr">
        <is>
          <t>LinkedIn</t>
        </is>
      </c>
      <c r="C8" s="31" t="inlineStr">
        <is>
          <t>2026-11-04</t>
        </is>
      </c>
      <c r="D8" s="31" t="inlineStr">
        <is>
          <t>Document carousel</t>
        </is>
      </c>
      <c r="E8" s="6" t="inlineStr">
        <is>
          <t>EXAMPLE: "What our engineers check on every visit"</t>
        </is>
      </c>
      <c r="F8" s="31" t="inlineStr">
        <is>
          <t>https://example.com/post-3</t>
        </is>
      </c>
      <c r="G8" s="22" t="n">
        <v>7400</v>
      </c>
      <c r="H8" s="22" t="n">
        <v>520</v>
      </c>
      <c r="I8" s="14">
        <f>IFERROR(H8/G8,0)</f>
        <v/>
      </c>
      <c r="J8" s="22" t="n">
        <v>0</v>
      </c>
      <c r="K8" s="22" t="n">
        <v>41</v>
      </c>
      <c r="L8" s="22" t="n">
        <v>210</v>
      </c>
      <c r="M8" s="6" t="inlineStr">
        <is>
          <t>Specific, useful, clear CTA</t>
        </is>
      </c>
      <c r="N8" s="6" t="inlineStr">
        <is>
          <t>Repeat monthly</t>
        </is>
      </c>
    </row>
    <row r="9" ht="32" customHeight="1">
      <c r="A9" s="31" t="n">
        <v>4</v>
      </c>
      <c r="B9" s="31" t="inlineStr">
        <is>
          <t>TikTok</t>
        </is>
      </c>
      <c r="C9" s="31" t="inlineStr">
        <is>
          <t>2026-11-19</t>
        </is>
      </c>
      <c r="D9" s="31" t="inlineStr">
        <is>
          <t>Video (22s)</t>
        </is>
      </c>
      <c r="E9" s="6" t="inlineStr">
        <is>
          <t>EXAMPLE: "Is this noise normal?"</t>
        </is>
      </c>
      <c r="F9" s="31" t="inlineStr">
        <is>
          <t>https://example.com/post-4</t>
        </is>
      </c>
      <c r="G9" s="22" t="n">
        <v>22800</v>
      </c>
      <c r="H9" s="22" t="n">
        <v>1350</v>
      </c>
      <c r="I9" s="14">
        <f>IFERROR(H9/G9,0)</f>
        <v/>
      </c>
      <c r="J9" s="22" t="n">
        <v>280</v>
      </c>
      <c r="K9" s="22" t="n">
        <v>310</v>
      </c>
      <c r="L9" s="22" t="n">
        <v>60</v>
      </c>
      <c r="M9" s="6" t="inlineStr">
        <is>
          <t>Question hook, comments section debate</t>
        </is>
      </c>
      <c r="N9" s="6" t="inlineStr">
        <is>
          <t>Reply with video</t>
        </is>
      </c>
    </row>
    <row r="10" ht="32" customHeight="1">
      <c r="A10" s="31" t="n">
        <v>5</v>
      </c>
      <c r="B10" s="31" t="inlineStr">
        <is>
          <t>YouTube</t>
        </is>
      </c>
      <c r="C10" s="31" t="inlineStr">
        <is>
          <t>2026-11-14</t>
        </is>
      </c>
      <c r="D10" s="31" t="inlineStr">
        <is>
          <t>Short</t>
        </is>
      </c>
      <c r="E10" s="6" t="inlineStr">
        <is>
          <t>EXAMPLE: "Bleeding a radiator in 40 seconds"</t>
        </is>
      </c>
      <c r="F10" s="31" t="inlineStr">
        <is>
          <t>https://example.com/post-5</t>
        </is>
      </c>
      <c r="G10" s="22" t="n">
        <v>6100</v>
      </c>
      <c r="H10" s="22" t="n">
        <v>390</v>
      </c>
      <c r="I10" s="14">
        <f>IFERROR(H10/G10,0)</f>
        <v/>
      </c>
      <c r="J10" s="22" t="n">
        <v>0</v>
      </c>
      <c r="K10" s="22" t="n">
        <v>48</v>
      </c>
      <c r="L10" s="22" t="n">
        <v>35</v>
      </c>
      <c r="M10" s="6" t="inlineStr">
        <is>
          <t>Search-friendly how-to title</t>
        </is>
      </c>
      <c r="N10" s="6" t="inlineStr">
        <is>
          <t>Make long-form version</t>
        </is>
      </c>
    </row>
    <row r="11">
      <c r="A11" s="28" t="n">
        <v>6</v>
      </c>
      <c r="B11" s="31" t="n"/>
      <c r="C11" s="31" t="n"/>
      <c r="D11" s="31" t="n"/>
      <c r="E11" s="31" t="n"/>
      <c r="F11" s="31" t="n"/>
      <c r="G11" s="31" t="n"/>
      <c r="H11" s="31" t="n"/>
      <c r="I11" s="14">
        <f>IF(G11="","",IFERROR(H11/G11,0))</f>
        <v/>
      </c>
      <c r="J11" s="31" t="n"/>
      <c r="K11" s="31" t="n"/>
      <c r="L11" s="31" t="n"/>
      <c r="M11" s="31" t="n"/>
      <c r="N11" s="31" t="n"/>
    </row>
    <row r="12">
      <c r="A12" s="28" t="n">
        <v>7</v>
      </c>
      <c r="B12" s="31" t="n"/>
      <c r="C12" s="31" t="n"/>
      <c r="D12" s="31" t="n"/>
      <c r="E12" s="31" t="n"/>
      <c r="F12" s="31" t="n"/>
      <c r="G12" s="31" t="n"/>
      <c r="H12" s="31" t="n"/>
      <c r="I12" s="14">
        <f>IF(G12="","",IFERROR(H12/G12,0))</f>
        <v/>
      </c>
      <c r="J12" s="31" t="n"/>
      <c r="K12" s="31" t="n"/>
      <c r="L12" s="31" t="n"/>
      <c r="M12" s="31" t="n"/>
      <c r="N12" s="31" t="n"/>
    </row>
    <row r="13">
      <c r="A13" s="28" t="n">
        <v>8</v>
      </c>
      <c r="B13" s="31" t="n"/>
      <c r="C13" s="31" t="n"/>
      <c r="D13" s="31" t="n"/>
      <c r="E13" s="31" t="n"/>
      <c r="F13" s="31" t="n"/>
      <c r="G13" s="31" t="n"/>
      <c r="H13" s="31" t="n"/>
      <c r="I13" s="14">
        <f>IF(G13="","",IFERROR(H13/G13,0))</f>
        <v/>
      </c>
      <c r="J13" s="31" t="n"/>
      <c r="K13" s="31" t="n"/>
      <c r="L13" s="31" t="n"/>
      <c r="M13" s="31" t="n"/>
      <c r="N13" s="31" t="n"/>
    </row>
    <row r="14">
      <c r="A14" s="28" t="n">
        <v>9</v>
      </c>
      <c r="B14" s="31" t="n"/>
      <c r="C14" s="31" t="n"/>
      <c r="D14" s="31" t="n"/>
      <c r="E14" s="31" t="n"/>
      <c r="F14" s="31" t="n"/>
      <c r="G14" s="31" t="n"/>
      <c r="H14" s="31" t="n"/>
      <c r="I14" s="14">
        <f>IF(G14="","",IFERROR(H14/G14,0))</f>
        <v/>
      </c>
      <c r="J14" s="31" t="n"/>
      <c r="K14" s="31" t="n"/>
      <c r="L14" s="31" t="n"/>
      <c r="M14" s="31" t="n"/>
      <c r="N14" s="31" t="n"/>
    </row>
    <row r="15">
      <c r="A15" s="28" t="n">
        <v>10</v>
      </c>
      <c r="B15" s="31" t="n"/>
      <c r="C15" s="31" t="n"/>
      <c r="D15" s="31" t="n"/>
      <c r="E15" s="31" t="n"/>
      <c r="F15" s="31" t="n"/>
      <c r="G15" s="31" t="n"/>
      <c r="H15" s="31" t="n"/>
      <c r="I15" s="14">
        <f>IF(G15="","",IFERROR(H15/G15,0))</f>
        <v/>
      </c>
      <c r="J15" s="31" t="n"/>
      <c r="K15" s="31" t="n"/>
      <c r="L15" s="31" t="n"/>
      <c r="M15" s="31" t="n"/>
      <c r="N15" s="31" t="n"/>
    </row>
  </sheetData>
  <mergeCells count="1">
    <mergeCell ref="A3:N3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6230DD"/>
    <outlinePr summaryBelow="1" summaryRight="1"/>
    <pageSetUpPr fitToPage="1"/>
  </sheetPr>
  <dimension ref="A1:M22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4" customWidth="1" min="2" max="2"/>
    <col width="20" customWidth="1" min="3" max="3"/>
    <col width="13" customWidth="1" min="4" max="4"/>
    <col width="14" customWidth="1" min="5" max="5"/>
    <col width="11" customWidth="1" min="6" max="6"/>
    <col width="11" customWidth="1" min="7" max="7"/>
    <col width="10" customWidth="1" min="8" max="8"/>
    <col width="13" customWidth="1" min="9" max="9"/>
    <col width="11" customWidth="1" min="10" max="10"/>
    <col width="19" customWidth="1" min="11" max="11"/>
    <col width="10" customWidth="1" min="12" max="12"/>
    <col width="46" customWidth="1" min="13" max="13"/>
  </cols>
  <sheetData>
    <row r="1">
      <c r="A1" s="1" t="inlineStr">
        <is>
          <t>Paid social</t>
        </is>
      </c>
    </row>
    <row r="2">
      <c r="A2" s="2" t="inlineStr">
        <is>
          <t>One row per campaign. CPM, CTR, CPA and ROAS calculate automatically. Spend in GBP.</t>
        </is>
      </c>
    </row>
    <row r="3" ht="30" customHeight="1">
      <c r="A3" s="3" t="inlineStr">
        <is>
          <t>EXAMPLE DATA: every yellow cell holds illustrative placeholder numbers for an anonymised account. Replace them with your client's figures. Grey and purple cells are formulas.</t>
        </is>
      </c>
    </row>
    <row r="5">
      <c r="A5" s="9" t="inlineStr">
        <is>
          <t>Platform</t>
        </is>
      </c>
      <c r="B5" s="9" t="inlineStr">
        <is>
          <t>Campaign</t>
        </is>
      </c>
      <c r="C5" s="9" t="inlineStr">
        <is>
          <t>Objective</t>
        </is>
      </c>
      <c r="D5" s="9" t="inlineStr">
        <is>
          <t>Spend (£)</t>
        </is>
      </c>
      <c r="E5" s="9" t="inlineStr">
        <is>
          <t>Impressions</t>
        </is>
      </c>
      <c r="F5" s="9" t="inlineStr">
        <is>
          <t>CPM (£)</t>
        </is>
      </c>
      <c r="G5" s="9" t="inlineStr">
        <is>
          <t>Clicks</t>
        </is>
      </c>
      <c r="H5" s="9" t="inlineStr">
        <is>
          <t>CTR</t>
        </is>
      </c>
      <c r="I5" s="9" t="inlineStr">
        <is>
          <t>Conversions</t>
        </is>
      </c>
      <c r="J5" s="9" t="inlineStr">
        <is>
          <t>CPA (£)</t>
        </is>
      </c>
      <c r="K5" s="9" t="inlineStr">
        <is>
          <t>Conversion value (£)</t>
        </is>
      </c>
      <c r="L5" s="9" t="inlineStr">
        <is>
          <t>ROAS</t>
        </is>
      </c>
      <c r="M5" s="9" t="inlineStr">
        <is>
          <t>Notes</t>
        </is>
      </c>
    </row>
    <row r="6">
      <c r="A6" s="31" t="inlineStr">
        <is>
          <t>Meta (Instagram + Facebook)</t>
        </is>
      </c>
      <c r="B6" s="31" t="inlineStr">
        <is>
          <t>Prospecting: Reels hook test</t>
        </is>
      </c>
      <c r="C6" s="31" t="inlineStr">
        <is>
          <t>Sales</t>
        </is>
      </c>
      <c r="D6" s="32" t="n">
        <v>1850</v>
      </c>
      <c r="E6" s="22" t="n">
        <v>212000</v>
      </c>
      <c r="F6" s="16">
        <f>IFERROR(D6/E6*1000,0)</f>
        <v/>
      </c>
      <c r="G6" s="22" t="n">
        <v>2650</v>
      </c>
      <c r="H6" s="33">
        <f>IFERROR(G6/E6,0)</f>
        <v/>
      </c>
      <c r="I6" s="22" t="n">
        <v>64</v>
      </c>
      <c r="J6" s="16">
        <f>IFERROR(D6/I6,"n/a")</f>
        <v/>
      </c>
      <c r="K6" s="32" t="n">
        <v>5120</v>
      </c>
      <c r="L6" s="18">
        <f>IFERROR(K6/D6,0)</f>
        <v/>
      </c>
      <c r="M6" s="21" t="inlineStr"/>
    </row>
    <row r="7">
      <c r="A7" s="31" t="inlineStr">
        <is>
          <t>Meta (Instagram + Facebook)</t>
        </is>
      </c>
      <c r="B7" s="31" t="inlineStr">
        <is>
          <t>Retargeting: 30 day site visitors</t>
        </is>
      </c>
      <c r="C7" s="31" t="inlineStr">
        <is>
          <t>Sales</t>
        </is>
      </c>
      <c r="D7" s="32" t="n">
        <v>900</v>
      </c>
      <c r="E7" s="22" t="n">
        <v>61000</v>
      </c>
      <c r="F7" s="16">
        <f>IFERROR(D7/E7*1000,0)</f>
        <v/>
      </c>
      <c r="G7" s="22" t="n">
        <v>1220</v>
      </c>
      <c r="H7" s="33">
        <f>IFERROR(G7/E7,0)</f>
        <v/>
      </c>
      <c r="I7" s="22" t="n">
        <v>58</v>
      </c>
      <c r="J7" s="16">
        <f>IFERROR(D7/I7,"n/a")</f>
        <v/>
      </c>
      <c r="K7" s="32" t="n">
        <v>4310</v>
      </c>
      <c r="L7" s="18">
        <f>IFERROR(K7/D7,0)</f>
        <v/>
      </c>
      <c r="M7" s="21" t="inlineStr"/>
    </row>
    <row r="8">
      <c r="A8" s="31" t="inlineStr">
        <is>
          <t>TikTok</t>
        </is>
      </c>
      <c r="B8" s="31" t="inlineStr">
        <is>
          <t>Spark Ads: top organic videos</t>
        </is>
      </c>
      <c r="C8" s="31" t="inlineStr">
        <is>
          <t>Website conversions</t>
        </is>
      </c>
      <c r="D8" s="32" t="n">
        <v>1100</v>
      </c>
      <c r="E8" s="22" t="n">
        <v>286000</v>
      </c>
      <c r="F8" s="16">
        <f>IFERROR(D8/E8*1000,0)</f>
        <v/>
      </c>
      <c r="G8" s="22" t="n">
        <v>2380</v>
      </c>
      <c r="H8" s="33">
        <f>IFERROR(G8/E8,0)</f>
        <v/>
      </c>
      <c r="I8" s="22" t="n">
        <v>37</v>
      </c>
      <c r="J8" s="16">
        <f>IFERROR(D8/I8,"n/a")</f>
        <v/>
      </c>
      <c r="K8" s="32" t="n">
        <v>2240</v>
      </c>
      <c r="L8" s="18">
        <f>IFERROR(K8/D8,0)</f>
        <v/>
      </c>
      <c r="M8" s="21" t="inlineStr"/>
    </row>
    <row r="9">
      <c r="A9" s="31" t="inlineStr">
        <is>
          <t>LinkedIn</t>
        </is>
      </c>
      <c r="B9" s="31" t="inlineStr">
        <is>
          <t>Lead gen form: guide download</t>
        </is>
      </c>
      <c r="C9" s="31" t="inlineStr">
        <is>
          <t>Lead generation</t>
        </is>
      </c>
      <c r="D9" s="32" t="n">
        <v>750</v>
      </c>
      <c r="E9" s="22" t="n">
        <v>24600</v>
      </c>
      <c r="F9" s="16">
        <f>IFERROR(D9/E9*1000,0)</f>
        <v/>
      </c>
      <c r="G9" s="22" t="n">
        <v>210</v>
      </c>
      <c r="H9" s="33">
        <f>IFERROR(G9/E9,0)</f>
        <v/>
      </c>
      <c r="I9" s="22" t="n">
        <v>19</v>
      </c>
      <c r="J9" s="16">
        <f>IFERROR(D9/I9,"n/a")</f>
        <v/>
      </c>
      <c r="K9" s="32" t="n">
        <v>0</v>
      </c>
      <c r="L9" s="18">
        <f>IFERROR(K9/D9,0)</f>
        <v/>
      </c>
      <c r="M9" s="21" t="inlineStr">
        <is>
          <t>Lead gen: value not tracked, judge on CPA</t>
        </is>
      </c>
    </row>
    <row r="10">
      <c r="A10" s="31" t="n"/>
      <c r="B10" s="31" t="n"/>
      <c r="C10" s="31" t="n"/>
      <c r="D10" s="32" t="n"/>
      <c r="E10" s="22" t="n"/>
      <c r="F10" s="16">
        <f>IF(E10="","",IFERROR(D10/E10*1000,0))</f>
        <v/>
      </c>
      <c r="G10" s="22" t="n"/>
      <c r="H10" s="33">
        <f>IF(E10="","",IFERROR(G10/E10,0))</f>
        <v/>
      </c>
      <c r="I10" s="22" t="n"/>
      <c r="J10" s="16">
        <f>IF(I10="","",IFERROR(D10/I10,"n/a"))</f>
        <v/>
      </c>
      <c r="K10" s="32" t="n"/>
      <c r="L10" s="18">
        <f>IF(D10="","",IFERROR(K10/D10,0))</f>
        <v/>
      </c>
      <c r="M10" s="28" t="n"/>
    </row>
    <row r="11">
      <c r="A11" s="31" t="n"/>
      <c r="B11" s="31" t="n"/>
      <c r="C11" s="31" t="n"/>
      <c r="D11" s="32" t="n"/>
      <c r="E11" s="22" t="n"/>
      <c r="F11" s="16">
        <f>IF(E11="","",IFERROR(D11/E11*1000,0))</f>
        <v/>
      </c>
      <c r="G11" s="22" t="n"/>
      <c r="H11" s="33">
        <f>IF(E11="","",IFERROR(G11/E11,0))</f>
        <v/>
      </c>
      <c r="I11" s="22" t="n"/>
      <c r="J11" s="16">
        <f>IF(I11="","",IFERROR(D11/I11,"n/a"))</f>
        <v/>
      </c>
      <c r="K11" s="32" t="n"/>
      <c r="L11" s="18">
        <f>IF(D11="","",IFERROR(K11/D11,0))</f>
        <v/>
      </c>
      <c r="M11" s="28" t="n"/>
    </row>
    <row r="12">
      <c r="A12" s="31" t="n"/>
      <c r="B12" s="31" t="n"/>
      <c r="C12" s="31" t="n"/>
      <c r="D12" s="32" t="n"/>
      <c r="E12" s="22" t="n"/>
      <c r="F12" s="16">
        <f>IF(E12="","",IFERROR(D12/E12*1000,0))</f>
        <v/>
      </c>
      <c r="G12" s="22" t="n"/>
      <c r="H12" s="33">
        <f>IF(E12="","",IFERROR(G12/E12,0))</f>
        <v/>
      </c>
      <c r="I12" s="22" t="n"/>
      <c r="J12" s="16">
        <f>IF(I12="","",IFERROR(D12/I12,"n/a"))</f>
        <v/>
      </c>
      <c r="K12" s="32" t="n"/>
      <c r="L12" s="18">
        <f>IF(D12="","",IFERROR(K12/D12,0))</f>
        <v/>
      </c>
      <c r="M12" s="28" t="n"/>
    </row>
    <row r="13">
      <c r="A13" s="31" t="n"/>
      <c r="B13" s="31" t="n"/>
      <c r="C13" s="31" t="n"/>
      <c r="D13" s="32" t="n"/>
      <c r="E13" s="22" t="n"/>
      <c r="F13" s="16">
        <f>IF(E13="","",IFERROR(D13/E13*1000,0))</f>
        <v/>
      </c>
      <c r="G13" s="22" t="n"/>
      <c r="H13" s="33">
        <f>IF(E13="","",IFERROR(G13/E13,0))</f>
        <v/>
      </c>
      <c r="I13" s="22" t="n"/>
      <c r="J13" s="16">
        <f>IF(I13="","",IFERROR(D13/I13,"n/a"))</f>
        <v/>
      </c>
      <c r="K13" s="32" t="n"/>
      <c r="L13" s="18">
        <f>IF(D13="","",IFERROR(K13/D13,0))</f>
        <v/>
      </c>
      <c r="M13" s="28" t="n"/>
    </row>
    <row r="14" ht="30" customHeight="1">
      <c r="A14" s="34" t="inlineStr">
        <is>
          <t>Total</t>
        </is>
      </c>
      <c r="B14" s="35" t="n"/>
      <c r="C14" s="35" t="n"/>
      <c r="D14" s="36">
        <f>SUM(D6:D13)</f>
        <v/>
      </c>
      <c r="E14" s="23">
        <f>SUM(E6:E13)</f>
        <v/>
      </c>
      <c r="F14" s="36">
        <f>IFERROR(D14/E14*1000,0)</f>
        <v/>
      </c>
      <c r="G14" s="23">
        <f>SUM(G6:G13)</f>
        <v/>
      </c>
      <c r="H14" s="37">
        <f>IFERROR(G14/E14,0)</f>
        <v/>
      </c>
      <c r="I14" s="23">
        <f>SUM(I6:I13)</f>
        <v/>
      </c>
      <c r="J14" s="36">
        <f>IFERROR(D14/I14,"n/a")</f>
        <v/>
      </c>
      <c r="K14" s="36">
        <f>SUM(K6:K13)</f>
        <v/>
      </c>
      <c r="L14" s="38">
        <f>IFERROR(K14/D14,0)</f>
        <v/>
      </c>
      <c r="M14" s="39" t="inlineStr">
        <is>
          <t>Blended ROAS includes campaigns with no tracked value, so it understates sales campaigns.</t>
        </is>
      </c>
    </row>
    <row r="16">
      <c r="A16" s="4" t="inlineStr">
        <is>
          <t>Last month (for comparison)</t>
        </is>
      </c>
    </row>
    <row r="17">
      <c r="A17" s="9" t="inlineStr">
        <is>
          <t>Metric</t>
        </is>
      </c>
      <c r="B17" s="9" t="inlineStr">
        <is>
          <t>Last month</t>
        </is>
      </c>
    </row>
    <row r="18">
      <c r="A18" s="10" t="inlineStr">
        <is>
          <t>Spend (£)</t>
        </is>
      </c>
      <c r="B18" s="32" t="n">
        <v>4400</v>
      </c>
    </row>
    <row r="19">
      <c r="A19" s="10" t="inlineStr">
        <is>
          <t>Impressions</t>
        </is>
      </c>
      <c r="B19" s="22" t="n">
        <v>548000</v>
      </c>
    </row>
    <row r="20">
      <c r="A20" s="10" t="inlineStr">
        <is>
          <t>Clicks</t>
        </is>
      </c>
      <c r="B20" s="22" t="n">
        <v>5900</v>
      </c>
    </row>
    <row r="21">
      <c r="A21" s="10" t="inlineStr">
        <is>
          <t>Conversions</t>
        </is>
      </c>
      <c r="B21" s="22" t="n">
        <v>151</v>
      </c>
    </row>
    <row r="22">
      <c r="A22" s="10" t="inlineStr">
        <is>
          <t>Conversion value (£)</t>
        </is>
      </c>
      <c r="B22" s="32" t="n">
        <v>10480</v>
      </c>
    </row>
  </sheetData>
  <mergeCells count="1">
    <mergeCell ref="A3:M3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6230DD"/>
    <outlinePr summaryBelow="1" summaryRight="1"/>
    <pageSetUpPr fitToPage="1"/>
  </sheetPr>
  <dimension ref="A1:H1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46" customWidth="1" min="3" max="3"/>
    <col width="38" customWidth="1" min="4" max="4"/>
    <col width="22" customWidth="1" min="5" max="5"/>
    <col width="14" customWidth="1" min="6" max="6"/>
    <col width="12" customWidth="1" min="7" max="7"/>
    <col width="14" customWidth="1" min="8" max="8"/>
  </cols>
  <sheetData>
    <row r="1">
      <c r="A1" s="1" t="inlineStr">
        <is>
          <t>Actions next month</t>
        </is>
      </c>
    </row>
    <row r="2">
      <c r="A2" s="2" t="inlineStr">
        <is>
          <t>Three to five actions, each tied to evidence in this report and a KPI you will report on next month.</t>
        </is>
      </c>
    </row>
    <row r="3" ht="30" customHeight="1">
      <c r="A3" s="3" t="inlineStr">
        <is>
          <t>EXAMPLE DATA: every yellow cell holds illustrative placeholder numbers for an anonymised account. Replace them with your client's figures. Grey and purple cells are formulas.</t>
        </is>
      </c>
    </row>
    <row r="5">
      <c r="A5" s="9" t="inlineStr">
        <is>
          <t>Priority</t>
        </is>
      </c>
      <c r="B5" s="9" t="inlineStr">
        <is>
          <t>Channel</t>
        </is>
      </c>
      <c r="C5" s="9" t="inlineStr">
        <is>
          <t>Action</t>
        </is>
      </c>
      <c r="D5" s="9" t="inlineStr">
        <is>
          <t>Evidence from this report</t>
        </is>
      </c>
      <c r="E5" s="9" t="inlineStr">
        <is>
          <t>KPI to watch</t>
        </is>
      </c>
      <c r="F5" s="9" t="inlineStr">
        <is>
          <t>Owner</t>
        </is>
      </c>
      <c r="G5" s="9" t="inlineStr">
        <is>
          <t>Due date</t>
        </is>
      </c>
      <c r="H5" s="9" t="inlineStr">
        <is>
          <t>Status</t>
        </is>
      </c>
    </row>
    <row r="6" ht="32" customHeight="1">
      <c r="A6" s="6" t="n">
        <v>1</v>
      </c>
      <c r="B6" s="6" t="inlineStr">
        <is>
          <t>TikTok + Paid</t>
        </is>
      </c>
      <c r="C6" s="6" t="inlineStr">
        <is>
          <t>EXAMPLE: Put £400 behind the top how-to video as a Spark Ad</t>
        </is>
      </c>
      <c r="D6" s="6" t="inlineStr">
        <is>
          <t>Top post: 3,180 engagements, 720 shares</t>
        </is>
      </c>
      <c r="E6" s="6" t="inlineStr">
        <is>
          <t>Paid CPA below £25</t>
        </is>
      </c>
      <c r="F6" s="6" t="inlineStr">
        <is>
          <t>[Name]</t>
        </is>
      </c>
      <c r="G6" s="6" t="inlineStr">
        <is>
          <t>2026-12-05</t>
        </is>
      </c>
      <c r="H6" s="6" t="inlineStr">
        <is>
          <t>Not started</t>
        </is>
      </c>
    </row>
    <row r="7" ht="32" customHeight="1">
      <c r="A7" s="6" t="n">
        <v>2</v>
      </c>
      <c r="B7" s="6" t="inlineStr">
        <is>
          <t>Instagram</t>
        </is>
      </c>
      <c r="C7" s="6" t="inlineStr">
        <is>
          <t>EXAMPLE: Test 3 new Reel hooks using the checklist format</t>
        </is>
      </c>
      <c r="D7" s="6" t="inlineStr">
        <is>
          <t>Checklist Reel had the most saves (410)</t>
        </is>
      </c>
      <c r="E7" s="6" t="inlineStr">
        <is>
          <t>Saves per Reel, reach</t>
        </is>
      </c>
      <c r="F7" s="6" t="inlineStr">
        <is>
          <t>[Name]</t>
        </is>
      </c>
      <c r="G7" s="6" t="inlineStr">
        <is>
          <t>2026-12-12</t>
        </is>
      </c>
      <c r="H7" s="6" t="inlineStr">
        <is>
          <t>Not started</t>
        </is>
      </c>
    </row>
    <row r="8" ht="32" customHeight="1">
      <c r="A8" s="6" t="n">
        <v>3</v>
      </c>
      <c r="B8" s="6" t="inlineStr">
        <is>
          <t>X / LinkedIn</t>
        </is>
      </c>
      <c r="C8" s="6" t="inlineStr">
        <is>
          <t>EXAMPLE: Cut X to 3 posts a week, add one LinkedIn document post</t>
        </is>
      </c>
      <c r="D8" s="6" t="inlineStr">
        <is>
          <t>X engagement down 9%, LinkedIn link clicks up 14%</t>
        </is>
      </c>
      <c r="E8" s="6" t="inlineStr">
        <is>
          <t>LinkedIn link clicks</t>
        </is>
      </c>
      <c r="F8" s="6" t="inlineStr">
        <is>
          <t>[Name]</t>
        </is>
      </c>
      <c r="G8" s="6" t="inlineStr">
        <is>
          <t>2026-12-01</t>
        </is>
      </c>
      <c r="H8" s="6" t="inlineStr">
        <is>
          <t>In progress</t>
        </is>
      </c>
    </row>
    <row r="9" ht="32" customHeight="1">
      <c r="A9" s="6" t="n">
        <v>4</v>
      </c>
      <c r="B9" s="6" t="inlineStr">
        <is>
          <t>Facebook</t>
        </is>
      </c>
      <c r="C9" s="6" t="inlineStr">
        <is>
          <t>EXAMPLE: Boost one local community post to followers' friends</t>
        </is>
      </c>
      <c r="D9" s="6" t="inlineStr">
        <is>
          <t>Facebook reach down 7%</t>
        </is>
      </c>
      <c r="E9" s="6" t="inlineStr">
        <is>
          <t>Facebook reach</t>
        </is>
      </c>
      <c r="F9" s="6" t="inlineStr">
        <is>
          <t>[Name]</t>
        </is>
      </c>
      <c r="G9" s="6" t="inlineStr">
        <is>
          <t>2026-12-15</t>
        </is>
      </c>
      <c r="H9" s="6" t="inlineStr">
        <is>
          <t>Not started</t>
        </is>
      </c>
    </row>
    <row r="10">
      <c r="A10" s="31" t="n"/>
      <c r="B10" s="31" t="n"/>
      <c r="C10" s="31" t="n"/>
      <c r="D10" s="31" t="n"/>
      <c r="E10" s="31" t="n"/>
      <c r="F10" s="31" t="n"/>
      <c r="G10" s="31" t="n"/>
      <c r="H10" s="31" t="n"/>
    </row>
    <row r="11">
      <c r="A11" s="31" t="n"/>
      <c r="B11" s="31" t="n"/>
      <c r="C11" s="31" t="n"/>
      <c r="D11" s="31" t="n"/>
      <c r="E11" s="31" t="n"/>
      <c r="F11" s="31" t="n"/>
      <c r="G11" s="31" t="n"/>
      <c r="H11" s="31" t="n"/>
    </row>
    <row r="12">
      <c r="A12" s="31" t="n"/>
      <c r="B12" s="31" t="n"/>
      <c r="C12" s="31" t="n"/>
      <c r="D12" s="31" t="n"/>
      <c r="E12" s="31" t="n"/>
      <c r="F12" s="31" t="n"/>
      <c r="G12" s="31" t="n"/>
      <c r="H12" s="31" t="n"/>
    </row>
    <row r="13">
      <c r="A13" s="31" t="n"/>
      <c r="B13" s="31" t="n"/>
      <c r="C13" s="31" t="n"/>
      <c r="D13" s="31" t="n"/>
      <c r="E13" s="31" t="n"/>
      <c r="F13" s="31" t="n"/>
      <c r="G13" s="31" t="n"/>
      <c r="H13" s="31" t="n"/>
    </row>
  </sheetData>
  <mergeCells count="1">
    <mergeCell ref="A3:H3"/>
  </mergeCells>
  <dataValidations count="1">
    <dataValidation sqref="H6:H13" showDropDown="0" showInputMessage="0" showErrorMessage="0" allowBlank="1" type="list">
      <formula1>"Not started,In progress,Done,Dropped"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6230DD"/>
    <outlinePr summaryBelow="1" summaryRight="1"/>
    <pageSetUpPr fitToPage="1"/>
  </sheetPr>
  <dimension ref="A1:B2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1" t="inlineStr">
        <is>
          <t>How to use this template</t>
        </is>
      </c>
    </row>
    <row r="3" ht="32" customHeight="1">
      <c r="A3" s="10" t="inlineStr">
        <is>
          <t>Step 1</t>
        </is>
      </c>
      <c r="B3" s="40" t="inlineStr">
        <is>
          <t>Duplicate the file for each client and month. Keep tab names unchanged so the Summary links keep working.</t>
        </is>
      </c>
    </row>
    <row r="4" ht="32" customHeight="1">
      <c r="A4" s="10" t="inlineStr">
        <is>
          <t>Step 2</t>
        </is>
      </c>
      <c r="B4" s="40" t="inlineStr">
        <is>
          <t>Fill the yellow cells on Channel KPIs for this month and last month, using each platform's native analytics for the same date range.</t>
        </is>
      </c>
    </row>
    <row r="5" ht="32" customHeight="1">
      <c r="A5" s="10" t="inlineStr">
        <is>
          <t>Step 3</t>
        </is>
      </c>
      <c r="B5" s="40" t="inlineStr">
        <is>
          <t>Fill Paid social (one row per campaign) and Top posts. CPM, CTR, CPA, ROAS and engagement rates calculate automatically.</t>
        </is>
      </c>
    </row>
    <row r="6" ht="32" customHeight="1">
      <c r="A6" s="10" t="inlineStr">
        <is>
          <t>Step 4</t>
        </is>
      </c>
      <c r="B6" s="40" t="inlineStr">
        <is>
          <t>Write the Executive summary on the Summary tab last. Three to five sentences: result, cause, what failed, next steps.</t>
        </is>
      </c>
    </row>
    <row r="7" ht="32" customHeight="1">
      <c r="A7" s="10" t="inlineStr">
        <is>
          <t>Step 5</t>
        </is>
      </c>
      <c r="B7" s="40" t="inlineStr">
        <is>
          <t>Agree three to five actions on Actions next month. Each needs evidence, a KPI, an owner and a date.</t>
        </is>
      </c>
    </row>
    <row r="8">
      <c r="A8" s="41" t="inlineStr"/>
      <c r="B8" s="42" t="inlineStr"/>
    </row>
    <row r="9" ht="32" customHeight="1">
      <c r="A9" s="10" t="inlineStr">
        <is>
          <t>Engagement rate by reach</t>
        </is>
      </c>
      <c r="B9" s="40" t="inlineStr">
        <is>
          <t>Engagements / Reach. Recommended headline rate: it tells you what share of people who saw the content acted on it.</t>
        </is>
      </c>
    </row>
    <row r="10" ht="32" customHeight="1">
      <c r="A10" s="10" t="inlineStr">
        <is>
          <t>Engagement rate by impressions</t>
        </is>
      </c>
      <c r="B10" s="40" t="inlineStr">
        <is>
          <t>Engagements / Impressions (or Views). Useful for LinkedIn, which reports engagement rate per impression and includes clicks.</t>
        </is>
      </c>
    </row>
    <row r="11" ht="32" customHeight="1">
      <c r="A11" s="10" t="inlineStr">
        <is>
          <t>Engagement rate by followers</t>
        </is>
      </c>
      <c r="B11" s="40" t="inlineStr">
        <is>
          <t>Engagements / Followers. Not included as a formula: it rewards accounts with small followings and ignores non-follower reach.</t>
        </is>
      </c>
    </row>
    <row r="12" ht="32" customHeight="1">
      <c r="A12" s="10" t="inlineStr">
        <is>
          <t>CPM</t>
        </is>
      </c>
      <c r="B12" s="40" t="inlineStr">
        <is>
          <t>Spend / Impressions x 1,000.</t>
        </is>
      </c>
    </row>
    <row r="13" ht="32" customHeight="1">
      <c r="A13" s="10" t="inlineStr">
        <is>
          <t>CTR</t>
        </is>
      </c>
      <c r="B13" s="40" t="inlineStr">
        <is>
          <t>Clicks / Impressions.</t>
        </is>
      </c>
    </row>
    <row r="14" ht="32" customHeight="1">
      <c r="A14" s="10" t="inlineStr">
        <is>
          <t>CPA</t>
        </is>
      </c>
      <c r="B14" s="40" t="inlineStr">
        <is>
          <t>Spend / Conversions.</t>
        </is>
      </c>
    </row>
    <row r="15" ht="32" customHeight="1">
      <c r="A15" s="10" t="inlineStr">
        <is>
          <t>ROAS</t>
        </is>
      </c>
      <c r="B15" s="40" t="inlineStr">
        <is>
          <t>Conversion value / Spend.</t>
        </is>
      </c>
    </row>
    <row r="16" ht="32" customHeight="1">
      <c r="A16" s="10" t="inlineStr">
        <is>
          <t>% change</t>
        </is>
      </c>
      <c r="B16" s="40" t="inlineStr">
        <is>
          <t>(This month minus Last month) / Last month. Rate rows show change in percentage points instead.</t>
        </is>
      </c>
    </row>
    <row r="17">
      <c r="A17" s="41" t="inlineStr"/>
      <c r="B17" s="42" t="inlineStr"/>
    </row>
    <row r="18" ht="60" customHeight="1">
      <c r="A18" s="10" t="inlineStr">
        <is>
          <t>Platform notes</t>
        </is>
      </c>
      <c r="B18" s="40" t="inlineStr">
        <is>
          <t>Meta (Instagram and Facebook) now reports Views as the main distribution metric. Instagram account insights cover the past 90 days. TikTok analytics can take 1 to 2 days to update and show most data in UTC. YouTube counts a view when playback starts; engaged views exclude quick swipes on Shorts.</t>
        </is>
      </c>
    </row>
    <row r="19" ht="32" customHeight="1">
      <c r="A19" s="10" t="inlineStr">
        <is>
          <t>Example data</t>
        </is>
      </c>
      <c r="B19" s="40" t="inlineStr">
        <is>
          <t>All numbers in this file are illustrative, for an anonymised account. They are not benchmarks.</t>
        </is>
      </c>
    </row>
    <row r="20" ht="60" customHeight="1">
      <c r="A20" s="10" t="inlineStr">
        <is>
          <t>Automate it</t>
        </is>
      </c>
      <c r="B20" s="40" t="inlineStr">
        <is>
          <t>MYCONTENTLAB can pull Instagram, Facebook, TikTok, LinkedIn, YouTube and Meta Ads data into branded PDF reports and client portals: https://www.mycontentlab.ai/analytics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MYCONTENTLAB</dc:creator>
  <dc:title xmlns:dc="http://purl.org/dc/elements/1.1/">Social media report template</dc:title>
  <dcterms:created xmlns:dcterms="http://purl.org/dc/terms/" xmlns:xsi="http://www.w3.org/2001/XMLSchema-instance" xsi:type="dcterms:W3CDTF">2026-10-31T20:37:26Z</dcterms:created>
  <dcterms:modified xmlns:dcterms="http://purl.org/dc/terms/" xmlns:xsi="http://www.w3.org/2001/XMLSchema-instance" xsi:type="dcterms:W3CDTF">2026-10-31T20:37:26Z</dcterms:modified>
</cp:coreProperties>
</file>